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B161D34B-9936-461D-9011-A6EF092B8774}" xr6:coauthVersionLast="47" xr6:coauthVersionMax="47" xr10:uidLastSave="{00000000-0000-0000-0000-000000000000}"/>
  <workbookProtection workbookAlgorithmName="SHA-512" workbookHashValue="LDxykxpfRHItAiGyaoED6FKH2xUu1oByXWu+bwKJigLJUAFhMqlqzaXSboiGBh1XwZ0v3bhlYAuqofpWNR7+3Q==" workbookSaltValue="8JtySK87IvR2wKgk6HSoY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BB10" i="4"/>
  <c r="AT10" i="4"/>
  <c r="AL10" i="4"/>
  <c r="W10" i="4"/>
  <c r="I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<sst xmlns="http://schemas.openxmlformats.org/spreadsheetml/2006/main" count="228" uniqueCount="112">
  <si>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</si>
  <si>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</si>
  <si>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</si>
  <si>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</si>
  <si>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</si>
  <si>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</si>
  <si>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</si>
  <si>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</si>
  <si>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</si>
  <si>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</si>
  <si>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</si>
  <si>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</si>
  <si>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</si>
  <si>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</si>
  <si>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</si>
  <si>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</si>
  <si>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</si>
  <si>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</si>
  <si>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</si>
  <si>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</si>
  <si>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</si>
  <si>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</si>
  <si>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</si>
  <si>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</si>
  <si>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</si>
  <si>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</si>
  <si>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</si>
  <si>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</si>
  <si>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</si>
  <si>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</si>
  <si>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</si>
  <si>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</si>
  <si>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</si>
  <si>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</si>
  <si>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</si>
  <si>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</si>
  <si>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</si>
  <si>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</si>
  <si>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</si>
  <si>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</si>
  <si>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</si>
  <si>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</si>
  <si>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</si>
  <si>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</si>
  <si>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</si>
  <si>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</si>
  <si>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</si>
  <si>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</si>
  <si>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</si>
  <si>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</si>
  <si>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</si>
  <si>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</si>
  <si>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</si>
  <si>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</si>
  <si>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</si>
  <si>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</si>
  <si>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</si>
  <si>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</si>
  <si>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</si>
  <si>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</si>
  <si>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</si>
  <si>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</si>
  <si>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</si>
  <si>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</si>
  <si>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</si>
  <si>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</si>
  <si>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</si>
  <si>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</si>
  <si>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</si>
  <si>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</si>
  <si>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</si>
  <si>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</si>
  <si>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</si>
  <si>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</si>
  <si>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</si>
  <si>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</si>
  <si>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</si>
  <si>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</si>
  <si>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</si>
  <si>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</si>
  <si>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</si>
  <si>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</si>
  <si>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</si>
  <si>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</si>
  <si>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</si>
  <si>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</si>
  <si>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</si>
  <si>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</si>
  <si>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</si>
  <si>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</si>
  <si>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</si>
  <si>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</si>
  <si>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</si>
  <si>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</si>
  <si>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</si>
  <si>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</si>
  <si>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</si>
  <si>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</si>
  <si>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</si>
  <si>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</si>
  <si>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</si>
  <si>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</si>
  <si>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</si>
  <si>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</si>
  <si>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</si>
  <si>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</si>
  <si>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</si>
  <si>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</si>
  <si>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</si>
  <si>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を超えているが全国平均・類似団体平均値に比べ低い。給水人口減少による給水収益の減少により総収益は前年度より減少している。管路及び設備の更新工事に伴い減価償却費は増加しているものの、電気料金が抑えられ動力費の減少等があるため、総費用としてはわずかに減少している。費用の減少率が、収益の減少率を上回っているため、経常収支比率は前年度よりわずかに改善した。漏水調査及び修繕等を実施し、有収率の向上に努め、更なる経費削減に取り組んでいく。
③流動比率は、類似団体平均値を下回ったが前年度より改善している。配水管改良工事等の工事費に係る未払金の減少と前年度は他会計補助金（動力費）精算分の未払金があったため、流動負債が減少したためである。
④企業債残高対給水収益比率は全国平均・類似団体平均値を上回っている。これは老朽化した管路・設備の更新に多額の費用を要するため、交付金を活用しているものの、企業債借入が不可欠であり、企業債現在高が増加しているためである。交付金の活用に加え、水道料金の改定を検討し、財源確保を図り、安定した経営基盤の確保に努める必要がある。
⑤料金回収率・⑥給水原価は、給水収益・有収水量が減少している。また、費用合計から長期前受金戻入を差し引いた金額が前年度と比べ減少しているため、前年度と比べるとわずかに改善している。
⑦施設利用率は、人口減少による総配水量が減少したことにより数値が減少しているものの、全国平均・類似団体平均値に比べ高く、施設は効率的に運用されている。
⑧有収率は、全国平均・類似団体平均値に比べ低い。前年度より数値は更に悪化している。漏水調査等を実施し、漏水箇所の早期発見及び修繕や、管路の更新工事等により、漏水防止対策を引き続き講じる必要がある。</t>
    <rPh sb="73" eb="75">
      <t>カンロ</t>
    </rPh>
    <rPh sb="75" eb="76">
      <t>オヨ</t>
    </rPh>
    <rPh sb="77" eb="79">
      <t>セツビ</t>
    </rPh>
    <rPh sb="80" eb="82">
      <t>コウシン</t>
    </rPh>
    <rPh sb="82" eb="84">
      <t>コウジ</t>
    </rPh>
    <rPh sb="85" eb="86">
      <t>トモナ</t>
    </rPh>
    <rPh sb="93" eb="95">
      <t>ゾウカ</t>
    </rPh>
    <rPh sb="136" eb="138">
      <t>ゲンショウ</t>
    </rPh>
    <rPh sb="143" eb="145">
      <t>ヒヨウ</t>
    </rPh>
    <rPh sb="146" eb="148">
      <t>ゲンショウ</t>
    </rPh>
    <rPh sb="148" eb="149">
      <t>リツ</t>
    </rPh>
    <rPh sb="151" eb="153">
      <t>シュウエキ</t>
    </rPh>
    <rPh sb="154" eb="157">
      <t>ゲンショウリツ</t>
    </rPh>
    <rPh sb="158" eb="160">
      <t>ウワマワ</t>
    </rPh>
    <rPh sb="183" eb="185">
      <t>カイゼン</t>
    </rPh>
    <rPh sb="188" eb="190">
      <t>ロウスイ</t>
    </rPh>
    <rPh sb="190" eb="192">
      <t>チョウサ</t>
    </rPh>
    <rPh sb="192" eb="193">
      <t>オヨ</t>
    </rPh>
    <rPh sb="194" eb="196">
      <t>シュウゼン</t>
    </rPh>
    <rPh sb="196" eb="197">
      <t>トウ</t>
    </rPh>
    <rPh sb="198" eb="200">
      <t>ジッシ</t>
    </rPh>
    <rPh sb="209" eb="210">
      <t>ツト</t>
    </rPh>
    <rPh sb="212" eb="213">
      <t>サラ</t>
    </rPh>
    <rPh sb="220" eb="221">
      <t>ト</t>
    </rPh>
    <rPh sb="222" eb="223">
      <t>ク</t>
    </rPh>
    <rPh sb="249" eb="252">
      <t>ゼンネンド</t>
    </rPh>
    <rPh sb="254" eb="256">
      <t>カイゼン</t>
    </rPh>
    <rPh sb="379" eb="381">
      <t>タガク</t>
    </rPh>
    <rPh sb="382" eb="384">
      <t>ヒヨウ</t>
    </rPh>
    <rPh sb="385" eb="386">
      <t>ヨウ</t>
    </rPh>
    <rPh sb="391" eb="394">
      <t>コウフキン</t>
    </rPh>
    <rPh sb="395" eb="397">
      <t>カツヨウ</t>
    </rPh>
    <rPh sb="411" eb="414">
      <t>フカケツ</t>
    </rPh>
    <rPh sb="441" eb="443">
      <t>カツヨウ</t>
    </rPh>
    <rPh sb="444" eb="445">
      <t>クワ</t>
    </rPh>
    <rPh sb="447" eb="449">
      <t>スイドウ</t>
    </rPh>
    <rPh sb="449" eb="451">
      <t>リョウキン</t>
    </rPh>
    <rPh sb="452" eb="454">
      <t>カイテイ</t>
    </rPh>
    <rPh sb="455" eb="457">
      <t>ケントウ</t>
    </rPh>
    <rPh sb="551" eb="553">
      <t>ゲンショウ</t>
    </rPh>
    <rPh sb="572" eb="574">
      <t>カイゼン</t>
    </rPh>
    <rPh sb="697" eb="701">
      <t>ロウスイチョウサ</t>
    </rPh>
    <rPh sb="701" eb="702">
      <t>トウ</t>
    </rPh>
    <rPh sb="703" eb="705">
      <t>ジッシ</t>
    </rPh>
    <rPh sb="707" eb="711">
      <t>ロウスイカショ</t>
    </rPh>
    <rPh sb="712" eb="714">
      <t>ソウキ</t>
    </rPh>
    <rPh sb="714" eb="716">
      <t>ハッケン</t>
    </rPh>
    <rPh sb="716" eb="717">
      <t>オヨ</t>
    </rPh>
    <rPh sb="718" eb="720">
      <t>シュウゼン</t>
    </rPh>
    <phoneticPr fontId="4"/>
  </si>
  <si>
    <t>①有形固定資産減価償却率は、全国平均・類似団体平均値に比べ低く、前年度からほぼ横ばいである。これは重要給水施設配水管に係る改良工事と合わせて施設等（主に機械及び装置等）の更新による償却資産の増加。減価償却に伴い減価償却累計額も増加し、同程度の増加率であったためである。工事について、収支のバランスを考慮して更新時期を平準化し、経営の安定化を図る必要がある。
②管路経年化率は、全国平均・類似団体平均値に比べかなり高い状況にあり、年々増加傾向にある。老朽化及び緊急性の高い管路から優先的に更新を進め、管路の健全度向上に努めていく必要がある。
③管路更新率は、全国平均・類似団体平均値に比べ下回っている。②管路経年化率が平均値を大きく上回っているためであり、管路の計画的更新を進めていく必要がある。</t>
    <rPh sb="103" eb="104">
      <t>トモナ</t>
    </rPh>
    <rPh sb="117" eb="120">
      <t>ドウテイド</t>
    </rPh>
    <rPh sb="121" eb="124">
      <t>ゾウカリツ</t>
    </rPh>
    <rPh sb="153" eb="155">
      <t>コウシン</t>
    </rPh>
    <phoneticPr fontId="4"/>
  </si>
  <si>
    <t>　現行の水道料金のまま欠損金を発生させることなく水道事業の運営・維持管理を行っている状況であるが、今後さらに人口減少に伴う給水収益の更なる減少が進む。一方、老朽化した管路や配水場設備の更新に多額の費用を要している。加えて動力費や諸材料等の高騰により維持管理・運営費が経営を圧迫している。損益収支の赤字の可能性もあり、そうなれば管路経年化率を改善するだけの更新工事を実施する資金確保が難しい。
　将来に向けて更なる効率的な経費削減や交付金の活用により、財源確保を行っていくとともに、水道料金改定を検討する。漏水調査等を実施し、早期に漏水箇所の特定及び修繕をすることで有収率の向上に努めるとともに、更新工事の平準化、投資可能額を最大限効率的に運用することにより健全な経営の維持に努める。
　また、平成29年度に策定した津島市水道事業経営戦略に基づき、進捗管理を行っていくとともに、経営戦略の見直しを令和７年度に行う。</t>
    <rPh sb="98" eb="100">
      <t>ヒヨウ</t>
    </rPh>
    <rPh sb="101" eb="102">
      <t>ヨウ</t>
    </rPh>
    <rPh sb="133" eb="135">
      <t>ケイエイ</t>
    </rPh>
    <rPh sb="136" eb="138">
      <t>アッパク</t>
    </rPh>
    <rPh sb="151" eb="154">
      <t>カノウセイ</t>
    </rPh>
    <rPh sb="163" eb="165">
      <t>カンロ</t>
    </rPh>
    <rPh sb="165" eb="169">
      <t>ケイネンカリツ</t>
    </rPh>
    <rPh sb="170" eb="172">
      <t>カイゼン</t>
    </rPh>
    <rPh sb="177" eb="181">
      <t>コウシンコウジ</t>
    </rPh>
    <rPh sb="182" eb="184">
      <t>ジッシ</t>
    </rPh>
    <rPh sb="186" eb="188">
      <t>シキン</t>
    </rPh>
    <rPh sb="188" eb="190">
      <t>カクホ</t>
    </rPh>
    <rPh sb="191" eb="192">
      <t>ムズカ</t>
    </rPh>
    <rPh sb="215" eb="218">
      <t>コウフキン</t>
    </rPh>
    <rPh sb="219" eb="221">
      <t>カツヨウ</t>
    </rPh>
    <rPh sb="252" eb="254">
      <t>ロウスイ</t>
    </rPh>
    <rPh sb="254" eb="256">
      <t>チョウサ</t>
    </rPh>
    <rPh sb="256" eb="257">
      <t>トウ</t>
    </rPh>
    <rPh sb="258" eb="260">
      <t>ジッシ</t>
    </rPh>
    <rPh sb="262" eb="264">
      <t>ソウキ</t>
    </rPh>
    <rPh sb="265" eb="269">
      <t>ロウスイカショ</t>
    </rPh>
    <rPh sb="270" eb="272">
      <t>トクテイ</t>
    </rPh>
    <rPh sb="272" eb="273">
      <t>オヨ</t>
    </rPh>
    <rPh sb="274" eb="276">
      <t>シュウゼン</t>
    </rPh>
    <rPh sb="299" eb="301">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</si>
</sst>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0.95</c:v>
                </c:pt>
                <c:pt idx="1">
                  <c:v>0.76</c:v>
                </c:pt>
                <c:pt idx="2">
                  <c:v>0.43</c:v>
                </c:pt>
                <c:pt idx="3">
                  <c:v>0.45</c:v>
                </c:pt>
                <c:pt idx="4">
                  <c:v>0.44</c:v>
                </c:pt>
              </c:numCache>
            </c:numRef>
          </c:val>
          <c:extLst>
            <c:ext xmlns:c16="http://schemas.microsoft.com/office/drawing/2014/chart" uri="{C3380CC4-5D6E-409C-BE32-E72D297353CC}">
              <c16:uniqueId val="{00000000-8F9A-4028-ADE5-0BA27D6F89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F9A-4028-ADE5-0BA27D6F89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64.98</c:v>
                </c:pt>
                <c:pt idx="1">
                  <c:v>65.599999999999994</c:v>
                </c:pt>
                <c:pt idx="2">
                  <c:v>64.290000000000006</c:v>
                </c:pt>
                <c:pt idx="3">
                  <c:v>63.69</c:v>
                </c:pt>
                <c:pt idx="4">
                  <c:v>62.73</c:v>
                </c:pt>
              </c:numCache>
            </c:numRef>
          </c:val>
          <c:extLst>
            <c:ext xmlns:c16="http://schemas.microsoft.com/office/drawing/2014/chart" uri="{C3380CC4-5D6E-409C-BE32-E72D297353CC}">
              <c16:uniqueId val="{00000000-77A4-408C-8601-DDF483E660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7A4-408C-8601-DDF483E660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86.44</c:v>
                </c:pt>
                <c:pt idx="1">
                  <c:v>85.82</c:v>
                </c:pt>
                <c:pt idx="2">
                  <c:v>86.34</c:v>
                </c:pt>
                <c:pt idx="3">
                  <c:v>85.23</c:v>
                </c:pt>
                <c:pt idx="4">
                  <c:v>85.01</c:v>
                </c:pt>
              </c:numCache>
            </c:numRef>
          </c:val>
          <c:extLst>
            <c:ext xmlns:c16="http://schemas.microsoft.com/office/drawing/2014/chart" uri="{C3380CC4-5D6E-409C-BE32-E72D297353CC}">
              <c16:uniqueId val="{00000000-0DFE-42E6-A64F-8C5AACC803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DFE-42E6-A64F-8C5AACC803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109.16</c:v>
                </c:pt>
                <c:pt idx="1">
                  <c:v>108.55</c:v>
                </c:pt>
                <c:pt idx="2">
                  <c:v>105.92</c:v>
                </c:pt>
                <c:pt idx="3">
                  <c:v>103.35</c:v>
                </c:pt>
                <c:pt idx="4">
                  <c:v>104.73</c:v>
                </c:pt>
              </c:numCache>
            </c:numRef>
          </c:val>
          <c:extLst>
            <c:ext xmlns:c16="http://schemas.microsoft.com/office/drawing/2014/chart" uri="{C3380CC4-5D6E-409C-BE32-E72D297353CC}">
              <c16:uniqueId val="{00000000-80AE-4427-80E7-E59E859D32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0AE-4427-80E7-E59E859D32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47.74</c:v>
                </c:pt>
                <c:pt idx="1">
                  <c:v>48.18</c:v>
                </c:pt>
                <c:pt idx="2">
                  <c:v>49.26</c:v>
                </c:pt>
                <c:pt idx="3">
                  <c:v>49.64</c:v>
                </c:pt>
                <c:pt idx="4">
                  <c:v>49.63</c:v>
                </c:pt>
              </c:numCache>
            </c:numRef>
          </c:val>
          <c:extLst>
            <c:ext xmlns:c16="http://schemas.microsoft.com/office/drawing/2014/chart" uri="{C3380CC4-5D6E-409C-BE32-E72D297353CC}">
              <c16:uniqueId val="{00000000-4AD8-4A69-82C1-BC6760369F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AD8-4A69-82C1-BC6760369F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37.130000000000003</c:v>
                </c:pt>
                <c:pt idx="1">
                  <c:v>37.28</c:v>
                </c:pt>
                <c:pt idx="2">
                  <c:v>38.11</c:v>
                </c:pt>
                <c:pt idx="3">
                  <c:v>38.78</c:v>
                </c:pt>
                <c:pt idx="4">
                  <c:v>39.130000000000003</c:v>
                </c:pt>
              </c:numCache>
            </c:numRef>
          </c:val>
          <c:extLst>
            <c:ext xmlns:c16="http://schemas.microsoft.com/office/drawing/2014/chart" uri="{C3380CC4-5D6E-409C-BE32-E72D297353CC}">
              <c16:uniqueId val="{00000000-D1EC-48AA-979D-28C30C7741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1EC-48AA-979D-28C30C7741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02-499E-BE6D-8409494161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202-499E-BE6D-8409494161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314.02999999999997</c:v>
                </c:pt>
                <c:pt idx="1">
                  <c:v>267.3</c:v>
                </c:pt>
                <c:pt idx="2">
                  <c:v>304.51</c:v>
                </c:pt>
                <c:pt idx="3">
                  <c:v>237.31</c:v>
                </c:pt>
                <c:pt idx="4">
                  <c:v>267.77999999999997</c:v>
                </c:pt>
              </c:numCache>
            </c:numRef>
          </c:val>
          <c:extLst>
            <c:ext xmlns:c16="http://schemas.microsoft.com/office/drawing/2014/chart" uri="{C3380CC4-5D6E-409C-BE32-E72D297353CC}">
              <c16:uniqueId val="{00000000-9DD6-4FFE-920F-A9D191C7B1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DD6-4FFE-920F-A9D191C7B1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293.11</c:v>
                </c:pt>
                <c:pt idx="1">
                  <c:v>299.89999999999998</c:v>
                </c:pt>
                <c:pt idx="2">
                  <c:v>314.37</c:v>
                </c:pt>
                <c:pt idx="3">
                  <c:v>335.5</c:v>
                </c:pt>
                <c:pt idx="4">
                  <c:v>347.41</c:v>
                </c:pt>
              </c:numCache>
            </c:numRef>
          </c:val>
          <c:extLst>
            <c:ext xmlns:c16="http://schemas.microsoft.com/office/drawing/2014/chart" uri="{C3380CC4-5D6E-409C-BE32-E72D297353CC}">
              <c16:uniqueId val="{00000000-0DE6-47F9-BC6B-708F671123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DE6-47F9-BC6B-708F671123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108.73</c:v>
                </c:pt>
                <c:pt idx="1">
                  <c:v>108.07</c:v>
                </c:pt>
                <c:pt idx="2">
                  <c:v>105.19</c:v>
                </c:pt>
                <c:pt idx="3">
                  <c:v>101.32</c:v>
                </c:pt>
                <c:pt idx="4">
                  <c:v>103.81</c:v>
                </c:pt>
              </c:numCache>
            </c:numRef>
          </c:val>
          <c:extLst>
            <c:ext xmlns:c16="http://schemas.microsoft.com/office/drawing/2014/chart" uri="{C3380CC4-5D6E-409C-BE32-E72D297353CC}">
              <c16:uniqueId val="{00000000-18BF-4B88-A7F3-56B026F71F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8BF-4B88-A7F3-56B026F71F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157.19</c:v>
                </c:pt>
                <c:pt idx="1">
                  <c:v>157.19999999999999</c:v>
                </c:pt>
                <c:pt idx="2">
                  <c:v>161.6</c:v>
                </c:pt>
                <c:pt idx="3">
                  <c:v>169.12</c:v>
                </c:pt>
                <c:pt idx="4">
                  <c:v>165.93</c:v>
                </c:pt>
              </c:numCache>
            </c:numRef>
          </c:val>
          <c:extLst>
            <c:ext xmlns:c16="http://schemas.microsoft.com/office/drawing/2014/chart" uri="{C3380CC4-5D6E-409C-BE32-E72D297353CC}">
              <c16:uniqueId val="{00000000-DE81-4D2C-B046-70C9549F88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E81-4D2C-B046-70C9549F88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津島市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2"/>
      <c r="AL8" s="68">
        <f>データ!$R$6</f>
        <v>60129</v>
      </c>
      <c r="AM8" s="68"/>
      <c r="AN8" s="68"/>
      <c r="AO8" s="68"/>
      <c r="AP8" s="68"/>
      <c r="AQ8" s="68"/>
      <c r="AR8" s="68"/>
      <c r="AS8" s="68"/>
      <c r="AT8" s="36">
        <f>データ!$S$6</f>
        <v>25.09</v>
      </c>
      <c r="AU8" s="37"/>
      <c r="AV8" s="37"/>
      <c r="AW8" s="37"/>
      <c r="AX8" s="37"/>
      <c r="AY8" s="37"/>
      <c r="AZ8" s="37"/>
      <c r="BA8" s="37"/>
      <c r="BB8" s="57">
        <f>データ!$T$6</f>
        <v>2396.5300000000002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54.42</v>
      </c>
      <c r="J10" s="37"/>
      <c r="K10" s="37"/>
      <c r="L10" s="37"/>
      <c r="M10" s="37"/>
      <c r="N10" s="37"/>
      <c r="O10" s="67"/>
      <c r="P10" s="57">
        <f>データ!$P$6</f>
        <v>100</v>
      </c>
      <c r="Q10" s="57"/>
      <c r="R10" s="57"/>
      <c r="S10" s="57"/>
      <c r="T10" s="57"/>
      <c r="U10" s="57"/>
      <c r="V10" s="57"/>
      <c r="W10" s="68">
        <f>データ!$Q$6</f>
        <v>2673</v>
      </c>
      <c r="X10" s="68"/>
      <c r="Y10" s="68"/>
      <c r="Z10" s="68"/>
      <c r="AA10" s="68"/>
      <c r="AB10" s="68"/>
      <c r="AC10" s="68"/>
      <c r="AD10" s="2"/>
      <c r="AE10" s="2"/>
      <c r="AF10" s="2"/>
      <c r="AG10" s="2"/>
      <c r="AH10" s="2"/>
      <c r="AI10" s="2"/>
      <c r="AJ10" s="2"/>
      <c r="AK10" s="2"/>
      <c r="AL10" s="68">
        <f>データ!$U$6</f>
        <v>59829</v>
      </c>
      <c r="AM10" s="68"/>
      <c r="AN10" s="68"/>
      <c r="AO10" s="68"/>
      <c r="AP10" s="68"/>
      <c r="AQ10" s="68"/>
      <c r="AR10" s="68"/>
      <c r="AS10" s="68"/>
      <c r="AT10" s="36">
        <f>データ!$V$6</f>
        <v>25.09</v>
      </c>
      <c r="AU10" s="37"/>
      <c r="AV10" s="37"/>
      <c r="AW10" s="37"/>
      <c r="AX10" s="37"/>
      <c r="AY10" s="37"/>
      <c r="AZ10" s="37"/>
      <c r="BA10" s="37"/>
      <c r="BB10" s="57">
        <f>データ!$W$6</f>
        <v>2384.58</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M26wMxpek0TPF/kKsjmsdXyw3bZ+DujvaycOyD5EKeOMjrbBRH5iw7krM4+1d3l3VstTsH3gRdHo0uVo3/jGg==" saltValue="IQMXmsW+xTltn73Ktx90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232084</v>
      </c>
      <c r="D6" s="20">
        <f t="shared" si="3"/>
        <v>46</v>
      </c>
      <c r="E6" s="20">
        <f t="shared" si="3"/>
        <v>1</v>
      </c>
      <c r="F6" s="20">
        <f t="shared" si="3"/>
        <v>0</v>
      </c>
      <c r="G6" s="20">
        <f t="shared" si="3"/>
        <v>1</v>
      </c>
      <c r="H6" s="20" t="str">
        <f t="shared" si="3"/>
        <v>愛知県　津島市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54.42</v>
      </c>
      <c r="P6" s="21">
        <f t="shared" si="3"/>
        <v>100</v>
      </c>
      <c r="Q6" s="21">
        <f t="shared" si="3"/>
        <v>2673</v>
      </c>
      <c r="R6" s="21">
        <f t="shared" si="3"/>
        <v>60129</v>
      </c>
      <c r="S6" s="21">
        <f t="shared" si="3"/>
        <v>25.09</v>
      </c>
      <c r="T6" s="21">
        <f t="shared" si="3"/>
        <v>2396.5300000000002</v>
      </c>
      <c r="U6" s="21">
        <f t="shared" si="3"/>
        <v>59829</v>
      </c>
      <c r="V6" s="21">
        <f t="shared" si="3"/>
        <v>25.09</v>
      </c>
      <c r="W6" s="21">
        <f t="shared" si="3"/>
        <v>2384.58</v>
      </c>
      <c r="X6" s="22">
        <f>IF(X7="",NA(),X7)</f>
        <v>109.16</v>
      </c>
      <c r="Y6" s="22">
        <f t="shared" ref="Y6:AG6" si="4">IF(Y7="",NA(),Y7)</f>
        <v>108.55</v>
      </c>
      <c r="Z6" s="22">
        <f t="shared" si="4"/>
        <v>105.92</v>
      </c>
      <c r="AA6" s="22">
        <f t="shared" si="4"/>
        <v>103.35</v>
      </c>
      <c r="AB6" s="22">
        <f t="shared" si="4"/>
        <v>104.73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314.02999999999997</v>
      </c>
      <c r="AU6" s="22">
        <f t="shared" ref="AU6:BC6" si="6">IF(AU7="",NA(),AU7)</f>
        <v>267.3</v>
      </c>
      <c r="AV6" s="22">
        <f t="shared" si="6"/>
        <v>304.51</v>
      </c>
      <c r="AW6" s="22">
        <f t="shared" si="6"/>
        <v>237.31</v>
      </c>
      <c r="AX6" s="22">
        <f t="shared" si="6"/>
        <v>267.77999999999997</v>
      </c>
      <c r="AY6" s="22">
        <f t="shared" si="6"/>
        <v>360.86</v>
      </c>
      <c r="AZ6" s="22">
        <f t="shared" si="6"/>
        <v>350.79</v>
      </c>
      <c r="BA6" s="22">
        <f t="shared" si="6"/>
        <v>354.57</v>
      </c>
      <c r="BB6" s="22">
        <f t="shared" si="6"/>
        <v>357.74</v>
      </c>
      <c r="BC6" s="22">
        <f t="shared" si="6"/>
        <v>344.88</v>
      </c>
      <c r="BD6" s="21" t="str">
        <f>IF(BD7="","",IF(BD7="-","【-】","【"&amp;SUBSTITUTE(TEXT(BD7,"#,##0.00"),"-","△")&amp;"】"))</f>
        <v>【243.36】</v>
      </c>
      <c r="BE6" s="22">
        <f>IF(BE7="",NA(),BE7)</f>
        <v>293.11</v>
      </c>
      <c r="BF6" s="22">
        <f t="shared" ref="BF6:BN6" si="7">IF(BF7="",NA(),BF7)</f>
        <v>299.89999999999998</v>
      </c>
      <c r="BG6" s="22">
        <f t="shared" si="7"/>
        <v>314.37</v>
      </c>
      <c r="BH6" s="22">
        <f t="shared" si="7"/>
        <v>335.5</v>
      </c>
      <c r="BI6" s="22">
        <f t="shared" si="7"/>
        <v>347.41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108.73</v>
      </c>
      <c r="BQ6" s="22">
        <f t="shared" ref="BQ6:BY6" si="8">IF(BQ7="",NA(),BQ7)</f>
        <v>108.07</v>
      </c>
      <c r="BR6" s="22">
        <f t="shared" si="8"/>
        <v>105.19</v>
      </c>
      <c r="BS6" s="22">
        <f t="shared" si="8"/>
        <v>101.32</v>
      </c>
      <c r="BT6" s="22">
        <f t="shared" si="8"/>
        <v>103.81</v>
      </c>
      <c r="BU6" s="22">
        <f t="shared" si="8"/>
        <v>103.32</v>
      </c>
      <c r="BV6" s="22">
        <f t="shared" si="8"/>
        <v>100.85</v>
      </c>
      <c r="BW6" s="22">
        <f t="shared" si="8"/>
        <v>103.79</v>
      </c>
      <c r="BX6" s="22">
        <f t="shared" si="8"/>
        <v>98.3</v>
      </c>
      <c r="BY6" s="22">
        <f t="shared" si="8"/>
        <v>98.89</v>
      </c>
      <c r="BZ6" s="21" t="str">
        <f>IF(BZ7="","",IF(BZ7="-","【-】","【"&amp;SUBSTITUTE(TEXT(BZ7,"#,##0.00"),"-","△")&amp;"】"))</f>
        <v>【97.82】</v>
      </c>
      <c r="CA6" s="22">
        <f>IF(CA7="",NA(),CA7)</f>
        <v>157.19</v>
      </c>
      <c r="CB6" s="22">
        <f t="shared" ref="CB6:CJ6" si="9">IF(CB7="",NA(),CB7)</f>
        <v>157.19999999999999</v>
      </c>
      <c r="CC6" s="22">
        <f t="shared" si="9"/>
        <v>161.6</v>
      </c>
      <c r="CD6" s="22">
        <f t="shared" si="9"/>
        <v>169.12</v>
      </c>
      <c r="CE6" s="22">
        <f t="shared" si="9"/>
        <v>165.93</v>
      </c>
      <c r="CF6" s="22">
        <f t="shared" si="9"/>
        <v>168.56</v>
      </c>
      <c r="CG6" s="22">
        <f t="shared" si="9"/>
        <v>167.1</v>
      </c>
      <c r="CH6" s="22">
        <f t="shared" si="9"/>
        <v>167.86</v>
      </c>
      <c r="CI6" s="22">
        <f t="shared" si="9"/>
        <v>173.68</v>
      </c>
      <c r="CJ6" s="22">
        <f t="shared" si="9"/>
        <v>174.52</v>
      </c>
      <c r="CK6" s="21" t="str">
        <f>IF(CK7="","",IF(CK7="-","【-】","【"&amp;SUBSTITUTE(TEXT(CK7,"#,##0.00"),"-","△")&amp;"】"))</f>
        <v>【177.56】</v>
      </c>
      <c r="CL6" s="22">
        <f>IF(CL7="",NA(),CL7)</f>
        <v>64.98</v>
      </c>
      <c r="CM6" s="22">
        <f t="shared" ref="CM6:CU6" si="10">IF(CM7="",NA(),CM7)</f>
        <v>65.599999999999994</v>
      </c>
      <c r="CN6" s="22">
        <f t="shared" si="10"/>
        <v>64.290000000000006</v>
      </c>
      <c r="CO6" s="22">
        <f t="shared" si="10"/>
        <v>63.69</v>
      </c>
      <c r="CP6" s="22">
        <f t="shared" si="10"/>
        <v>62.73</v>
      </c>
      <c r="CQ6" s="22">
        <f t="shared" si="10"/>
        <v>59.51</v>
      </c>
      <c r="CR6" s="22">
        <f t="shared" si="10"/>
        <v>59.91</v>
      </c>
      <c r="CS6" s="22">
        <f t="shared" si="10"/>
        <v>59.4</v>
      </c>
      <c r="CT6" s="22">
        <f t="shared" si="10"/>
        <v>59.24</v>
      </c>
      <c r="CU6" s="22">
        <f t="shared" si="10"/>
        <v>58.77</v>
      </c>
      <c r="CV6" s="21" t="str">
        <f>IF(CV7="","",IF(CV7="-","【-】","【"&amp;SUBSTITUTE(TEXT(CV7,"#,##0.00"),"-","△")&amp;"】"))</f>
        <v>【59.81】</v>
      </c>
      <c r="CW6" s="22">
        <f>IF(CW7="",NA(),CW7)</f>
        <v>86.44</v>
      </c>
      <c r="CX6" s="22">
        <f t="shared" ref="CX6:DF6" si="11">IF(CX7="",NA(),CX7)</f>
        <v>85.82</v>
      </c>
      <c r="CY6" s="22">
        <f t="shared" si="11"/>
        <v>86.34</v>
      </c>
      <c r="CZ6" s="22">
        <f t="shared" si="11"/>
        <v>85.23</v>
      </c>
      <c r="DA6" s="22">
        <f t="shared" si="11"/>
        <v>85.01</v>
      </c>
      <c r="DB6" s="22">
        <f t="shared" si="11"/>
        <v>87.08</v>
      </c>
      <c r="DC6" s="22">
        <f t="shared" si="11"/>
        <v>87.26</v>
      </c>
      <c r="DD6" s="22">
        <f t="shared" si="11"/>
        <v>87.57</v>
      </c>
      <c r="DE6" s="22">
        <f t="shared" si="11"/>
        <v>87.26</v>
      </c>
      <c r="DF6" s="22">
        <f t="shared" si="11"/>
        <v>86.95</v>
      </c>
      <c r="DG6" s="21" t="str">
        <f>IF(DG7="","",IF(DG7="-","【-】","【"&amp;SUBSTITUTE(TEXT(DG7,"#,##0.00"),"-","△")&amp;"】"))</f>
        <v>【89.42】</v>
      </c>
      <c r="DH6" s="22">
        <f>IF(DH7="",NA(),DH7)</f>
        <v>47.74</v>
      </c>
      <c r="DI6" s="22">
        <f t="shared" ref="DI6:DQ6" si="12">IF(DI7="",NA(),DI7)</f>
        <v>48.18</v>
      </c>
      <c r="DJ6" s="22">
        <f t="shared" si="12"/>
        <v>49.26</v>
      </c>
      <c r="DK6" s="22">
        <f t="shared" si="12"/>
        <v>49.64</v>
      </c>
      <c r="DL6" s="22">
        <f t="shared" si="12"/>
        <v>49.63</v>
      </c>
      <c r="DM6" s="22">
        <f t="shared" si="12"/>
        <v>48.55</v>
      </c>
      <c r="DN6" s="22">
        <f t="shared" si="12"/>
        <v>49.2</v>
      </c>
      <c r="DO6" s="22">
        <f t="shared" si="12"/>
        <v>50.01</v>
      </c>
      <c r="DP6" s="22">
        <f t="shared" si="12"/>
        <v>50.99</v>
      </c>
      <c r="DQ6" s="22">
        <f t="shared" si="12"/>
        <v>51.79</v>
      </c>
      <c r="DR6" s="21" t="str">
        <f>IF(DR7="","",IF(DR7="-","【-】","【"&amp;SUBSTITUTE(TEXT(DR7,"#,##0.00"),"-","△")&amp;"】"))</f>
        <v>【52.02】</v>
      </c>
      <c r="DS6" s="22">
        <f>IF(DS7="",NA(),DS7)</f>
        <v>37.130000000000003</v>
      </c>
      <c r="DT6" s="22">
        <f t="shared" ref="DT6:EB6" si="13">IF(DT7="",NA(),DT7)</f>
        <v>37.28</v>
      </c>
      <c r="DU6" s="22">
        <f t="shared" si="13"/>
        <v>38.11</v>
      </c>
      <c r="DV6" s="22">
        <f t="shared" si="13"/>
        <v>38.78</v>
      </c>
      <c r="DW6" s="22">
        <f t="shared" si="13"/>
        <v>39.130000000000003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0.95</v>
      </c>
      <c r="EE6" s="22">
        <f t="shared" ref="EE6:EM6" si="14">IF(EE7="",NA(),EE7)</f>
        <v>0.76</v>
      </c>
      <c r="EF6" s="22">
        <f t="shared" si="14"/>
        <v>0.43</v>
      </c>
      <c r="EG6" s="22">
        <f t="shared" si="14"/>
        <v>0.45</v>
      </c>
      <c r="EH6" s="22">
        <f t="shared" si="14"/>
        <v>0.44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232084</v>
      </c>
      <c r="D7" s="24">
        <v>46</v>
      </c>
      <c r="E7" s="24">
        <v>1</v>
      </c>
      <c r="F7" s="24">
        <v>0</v>
      </c>
      <c r="G7" s="24">
        <v>1</v>
      </c>
      <c r="H7" s="24" t="s">
        <v>93</v>
      </c>
      <c r="I7" s="24" t="s">
        <v>94</v>
      </c>
      <c r="J7" s="24" t="s">
        <v>95</v>
      </c>
      <c r="K7" s="24" t="s">
        <v>96</v>
      </c>
      <c r="L7" s="24" t="s">
        <v>97</v>
      </c>
      <c r="M7" s="24" t="s">
        <v>98</v>
      </c>
      <c r="N7" s="25" t="s">
        <v>99</v>
      </c>
      <c r="O7" s="25">
        <v>54.42</v>
      </c>
      <c r="P7" s="25">
        <v>100</v>
      </c>
      <c r="Q7" s="25">
        <v>2673</v>
      </c>
      <c r="R7" s="25">
        <v>60129</v>
      </c>
      <c r="S7" s="25">
        <v>25.09</v>
      </c>
      <c r="T7" s="25">
        <v>2396.5300000000002</v>
      </c>
      <c r="U7" s="25">
        <v>59829</v>
      </c>
      <c r="V7" s="25">
        <v>25.09</v>
      </c>
      <c r="W7" s="25">
        <v>2384.58</v>
      </c>
      <c r="X7" s="25">
        <v>109.16</v>
      </c>
      <c r="Y7" s="25">
        <v>108.55</v>
      </c>
      <c r="Z7" s="25">
        <v>105.92</v>
      </c>
      <c r="AA7" s="25">
        <v>103.35</v>
      </c>
      <c r="AB7" s="25">
        <v>104.73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314.02999999999997</v>
      </c>
      <c r="AU7" s="25">
        <v>267.3</v>
      </c>
      <c r="AV7" s="25">
        <v>304.51</v>
      </c>
      <c r="AW7" s="25">
        <v>237.31</v>
      </c>
      <c r="AX7" s="25">
        <v>267.77999999999997</v>
      </c>
      <c r="AY7" s="25">
        <v>360.86</v>
      </c>
      <c r="AZ7" s="25">
        <v>350.79</v>
      </c>
      <c r="BA7" s="25">
        <v>354.57</v>
      </c>
      <c r="BB7" s="25">
        <v>357.74</v>
      </c>
      <c r="BC7" s="25">
        <v>344.88</v>
      </c>
      <c r="BD7" s="25">
        <v>243.36</v>
      </c>
      <c r="BE7" s="25">
        <v>293.11</v>
      </c>
      <c r="BF7" s="25">
        <v>299.89999999999998</v>
      </c>
      <c r="BG7" s="25">
        <v>314.37</v>
      </c>
      <c r="BH7" s="25">
        <v>335.5</v>
      </c>
      <c r="BI7" s="25">
        <v>347.41</v>
      </c>
      <c r="BJ7" s="25">
        <v>309.27999999999997</v>
      </c>
      <c r="BK7" s="25">
        <v>322.92</v>
      </c>
      <c r="BL7" s="25">
        <v>303.45999999999998</v>
      </c>
      <c r="BM7" s="25">
        <v>307.27999999999997</v>
      </c>
      <c r="BN7" s="25">
        <v>304.02</v>
      </c>
      <c r="BO7" s="25">
        <v>265.93</v>
      </c>
      <c r="BP7" s="25">
        <v>108.73</v>
      </c>
      <c r="BQ7" s="25">
        <v>108.07</v>
      </c>
      <c r="BR7" s="25">
        <v>105.19</v>
      </c>
      <c r="BS7" s="25">
        <v>101.32</v>
      </c>
      <c r="BT7" s="25">
        <v>103.81</v>
      </c>
      <c r="BU7" s="25">
        <v>103.32</v>
      </c>
      <c r="BV7" s="25">
        <v>100.85</v>
      </c>
      <c r="BW7" s="25">
        <v>103.79</v>
      </c>
      <c r="BX7" s="25">
        <v>98.3</v>
      </c>
      <c r="BY7" s="25">
        <v>98.89</v>
      </c>
      <c r="BZ7" s="25">
        <v>97.82</v>
      </c>
      <c r="CA7" s="25">
        <v>157.19</v>
      </c>
      <c r="CB7" s="25">
        <v>157.19999999999999</v>
      </c>
      <c r="CC7" s="25">
        <v>161.6</v>
      </c>
      <c r="CD7" s="25">
        <v>169.12</v>
      </c>
      <c r="CE7" s="25">
        <v>165.93</v>
      </c>
      <c r="CF7" s="25">
        <v>168.56</v>
      </c>
      <c r="CG7" s="25">
        <v>167.1</v>
      </c>
      <c r="CH7" s="25">
        <v>167.86</v>
      </c>
      <c r="CI7" s="25">
        <v>173.68</v>
      </c>
      <c r="CJ7" s="25">
        <v>174.52</v>
      </c>
      <c r="CK7" s="25">
        <v>177.56</v>
      </c>
      <c r="CL7" s="25">
        <v>64.98</v>
      </c>
      <c r="CM7" s="25">
        <v>65.599999999999994</v>
      </c>
      <c r="CN7" s="25">
        <v>64.290000000000006</v>
      </c>
      <c r="CO7" s="25">
        <v>63.69</v>
      </c>
      <c r="CP7" s="25">
        <v>62.73</v>
      </c>
      <c r="CQ7" s="25">
        <v>59.51</v>
      </c>
      <c r="CR7" s="25">
        <v>59.91</v>
      </c>
      <c r="CS7" s="25">
        <v>59.4</v>
      </c>
      <c r="CT7" s="25">
        <v>59.24</v>
      </c>
      <c r="CU7" s="25">
        <v>58.77</v>
      </c>
      <c r="CV7" s="25">
        <v>59.81</v>
      </c>
      <c r="CW7" s="25">
        <v>86.44</v>
      </c>
      <c r="CX7" s="25">
        <v>85.82</v>
      </c>
      <c r="CY7" s="25">
        <v>86.34</v>
      </c>
      <c r="CZ7" s="25">
        <v>85.23</v>
      </c>
      <c r="DA7" s="25">
        <v>85.01</v>
      </c>
      <c r="DB7" s="25">
        <v>87.08</v>
      </c>
      <c r="DC7" s="25">
        <v>87.26</v>
      </c>
      <c r="DD7" s="25">
        <v>87.57</v>
      </c>
      <c r="DE7" s="25">
        <v>87.26</v>
      </c>
      <c r="DF7" s="25">
        <v>86.95</v>
      </c>
      <c r="DG7" s="25">
        <v>89.42</v>
      </c>
      <c r="DH7" s="25">
        <v>47.74</v>
      </c>
      <c r="DI7" s="25">
        <v>48.18</v>
      </c>
      <c r="DJ7" s="25">
        <v>49.26</v>
      </c>
      <c r="DK7" s="25">
        <v>49.64</v>
      </c>
      <c r="DL7" s="25">
        <v>49.63</v>
      </c>
      <c r="DM7" s="25">
        <v>48.55</v>
      </c>
      <c r="DN7" s="25">
        <v>49.2</v>
      </c>
      <c r="DO7" s="25">
        <v>50.01</v>
      </c>
      <c r="DP7" s="25">
        <v>50.99</v>
      </c>
      <c r="DQ7" s="25">
        <v>51.79</v>
      </c>
      <c r="DR7" s="25">
        <v>52.02</v>
      </c>
      <c r="DS7" s="25">
        <v>37.130000000000003</v>
      </c>
      <c r="DT7" s="25">
        <v>37.28</v>
      </c>
      <c r="DU7" s="25">
        <v>38.11</v>
      </c>
      <c r="DV7" s="25">
        <v>38.78</v>
      </c>
      <c r="DW7" s="25">
        <v>39.130000000000003</v>
      </c>
      <c r="DX7" s="25">
        <v>17.11</v>
      </c>
      <c r="DY7" s="25">
        <v>18.329999999999998</v>
      </c>
      <c r="DZ7" s="25">
        <v>20.27</v>
      </c>
      <c r="EA7" s="25">
        <v>21.69</v>
      </c>
      <c r="EB7" s="25">
        <v>23.19</v>
      </c>
      <c r="EC7" s="25">
        <v>25.37</v>
      </c>
      <c r="ED7" s="25">
        <v>0.95</v>
      </c>
      <c r="EE7" s="25">
        <v>0.76</v>
      </c>
      <c r="EF7" s="25">
        <v>0.43</v>
      </c>
      <c r="EG7" s="25">
        <v>0.45</v>
      </c>
      <c r="EH7" s="25">
        <v>0.44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2025-02-13T01:47:38Z</cp:lastPrinted>
  <dcterms:created xsi:type="dcterms:W3CDTF">2025-01-24T06:50:29Z</dcterms:created>
  <dcterms:modified xsi:type="dcterms:W3CDTF">2025-02-18T00:20:01Z</dcterms:modified>
  <cp:category/>
</cp:coreProperties>
</file>