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CADF05EA-C9D2-4B1F-93B0-FFC194784049}" xr6:coauthVersionLast="47" xr6:coauthVersionMax="47" xr10:uidLastSave="{00000000-0000-0000-0000-000000000000}"/>
  <workbookProtection workbookAlgorithmName="SHA-512" workbookHashValue="ZT7cfKl+9CGUprS6BBR2PJfCBsYkLBrBcXHZ+ONdWqDIFqr0hWH63XP6ksIS14aixtv19y2D886E/CID+v5tdw==" workbookSaltValue="1B3Hr4o2fxBljWylVs7Mrg=="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 r="I10"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<sst xmlns="http://schemas.openxmlformats.org/spreadsheetml/2006/main" count="231" uniqueCount="117">
  <si>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</si>
  <si>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</si>
  <si>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</si>
  <si>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</si>
  <si>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</si>
  <si>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</si>
  <si>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</si>
  <si>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</si>
  <si>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</si>
  <si>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</si>
  <si>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</si>
  <si>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</si>
  <si>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</si>
  <si>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</si>
  <si>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</si>
  <si>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</si>
  <si>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</si>
  <si>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</si>
  <si>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</si>
  <si>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</si>
  <si>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</si>
  <si>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</si>
  <si>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</si>
  <si>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</si>
  <si>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</si>
  <si>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</si>
  <si>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</si>
  <si>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</si>
  <si>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</si>
  <si>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</si>
  <si>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</si>
  <si>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</si>
  <si>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</si>
  <si>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</si>
  <si>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</si>
  <si>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</si>
  <si>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</si>
  <si>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</si>
  <si>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</si>
  <si>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</si>
  <si>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</si>
  <si>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</si>
  <si>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</si>
  <si>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</si>
  <si>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</si>
  <si>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</si>
  <si>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</si>
  <si>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</si>
  <si>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</si>
  <si>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</si>
  <si>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</si>
  <si>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</si>
  <si>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</si>
  <si>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</si>
  <si>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</si>
  <si>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</si>
  <si>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</si>
  <si>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</si>
  <si>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</si>
  <si>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</si>
  <si>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</si>
  <si>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</si>
  <si>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</si>
  <si>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</si>
  <si>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</si>
  <si>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</si>
  <si>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</si>
  <si>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</si>
  <si>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</si>
  <si>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</si>
  <si>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</si>
  <si>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</si>
  <si>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</si>
  <si>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</si>
  <si>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</si>
  <si>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</si>
  <si>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</si>
  <si>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</si>
  <si>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</si>
  <si>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</si>
  <si>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</si>
  <si>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</si>
  <si>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</si>
  <si>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</si>
  <si>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</si>
  <si>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</si>
  <si>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</si>
  <si>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</si>
  <si>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</si>
  <si>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</si>
  <si>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</si>
  <si>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</si>
  <si>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</si>
  <si>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</si>
  <si>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</si>
  <si>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</si>
  <si>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</si>
  <si>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</si>
  <si>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</si>
  <si>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</si>
  <si>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</si>
  <si>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</si>
  <si>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</si>
  <si>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</si>
  <si>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</si>
  <si>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</si>
  <si>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</si>
  <si>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</si>
  <si>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</si>
  <si>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</si>
  <si>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</si>
  <si>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</si>
  <si>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</si>
  <si>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</si>
  <si>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は、類似団体平均値より高い水準となった。これは、当年度に工事を行い、資産を取得し、償却資産が増加したことによる。また、前年度の工事で取得した償却資産の減価償却により、減価償却累計額も増加している。減価償却累計額の増加額が償却資産の増加額を上回ったため、有形固定資産減価償却率が増加した。
②管渠老朽化率は、類似団体平均値より高い水準となっているが、前年度よりわずかに減少している。これは単独公共下水道の既設管は布設年度が古いことから、老朽化改善に向け、継続的に管渠の更新工事を実施しており、管渠の更新が耐用年数を超えた管渠の増加をわずかに上回ったためである。
③管渠改善率は、類似団体平均値より低い水準となっており、前年度より減少している。これは、流域関連公共下水道の拡張整備を進めているため、下水管布設延長は増加しており、単独公共下水道の既設管についても、下水管改築工事を行い更新をしているが、更新した管渠の延長は前年度より減少したためである。</t>
    <rPh sb="195" eb="197">
      <t>ゲンショウ</t>
    </rPh>
    <rPh sb="281" eb="283">
      <t>ウワマワ</t>
    </rPh>
    <rPh sb="309" eb="310">
      <t>ヒク</t>
    </rPh>
    <phoneticPr fontId="4"/>
  </si>
  <si>
    <t>①経常収支比率は、100％を超えているが、全国平均より低い水準となっている。引き続き収納率向上や経費削減に努める。
③流動比率は、全国平均・類似団体平均値より高い水準となった。前年度と比べ、年度末完了工事等の支払いが多く、決算時点において未払金が増加している。現金預金の年度末残高は前年度比べると減少している。これは口座引落で支払われた下水道使用料が当年度は年度内に入金がされていないことや補助対象事業費の減少から国庫補助金収入が減少したことによるものである。流動負債は増加し、流動資産が大きく減少したことから、流動費率は減少した。
④企業債残高対事業規模比率は、全国平均・類似団体平均値より高い水準となったが前年度より減少した。これは、営業収益から雨水処理負担金を除いた額及び企業債のうち、一般会計が負担する額についてはほぼ横ばいではあるが、企業債現在高が減少していることによるものである。企業債現在高は、毎年度企業債を借り入れているため増加するが、償還額が借入額を上回っているため減少している。
⑤経費回収率は、類似団体平均値より高い水準となっているが前年度より減少している。これは、流域関連公共下水道の拡張整備により下水道使用料が増加しているものの、整備した管渠の減価償却が生じ、減価償却費が増加していることや流域下水道の維持管理負担金が増加していることから総費用が増加している。結果として汚水処理費が増加し、経費回収率を減少させた。
⑥汚水処理原価は、前年度より増加している。これは、流域関連公共下水道の拡張整備により排水量が増加し、年間有収水量は増加しているものの、整備した管渠の減価償却が生じ、減価償却費が増加していることや流域下水道の維持管理負担金が増加していることから総費用が増加している。結果として汚水処理費が増加し、汚水処理原価を増加させた。
⑦施設利用率が増加しているのは、単独公共下水道処理場の処理能力に変化はないが、前年度と比べ、晴天日数はわずかに減少したものの、晴天時に処理した水量が多かったため、晴天時処理水量が増加した。
⑧水洗化率は全国平均・類似団体平均値と比べて低い水準にある。流域関連公共下水道の拡張整備を進めているため、流域関連公共下水道区域については現在処理区域内人口及び現在水洗便所設置済人口ともに増加しているが、単独公共下水道区域では人口減少の傾向もみられる。全体としては、現在処理区域内人口の増加を現在水洗便所設置済人口の増加が下回ったため、水洗化率は前年度と比べ減少した。接続率向上のための戸別訪問等の啓発活動を継続して行う必要があると考える。</t>
    <rPh sb="102" eb="103">
      <t>トウ</t>
    </rPh>
    <rPh sb="104" eb="106">
      <t>シハラ</t>
    </rPh>
    <rPh sb="108" eb="109">
      <t>オオ</t>
    </rPh>
    <rPh sb="123" eb="125">
      <t>ゾウカ</t>
    </rPh>
    <rPh sb="528" eb="530">
      <t>セイビ</t>
    </rPh>
    <rPh sb="532" eb="534">
      <t>カンキョ</t>
    </rPh>
    <rPh sb="540" eb="541">
      <t>ショウ</t>
    </rPh>
    <rPh sb="543" eb="548">
      <t>ゲンカショウキャクヒ</t>
    </rPh>
    <rPh sb="549" eb="551">
      <t>ゾウカ</t>
    </rPh>
    <rPh sb="558" eb="560">
      <t>リュウイキ</t>
    </rPh>
    <rPh sb="560" eb="563">
      <t>ゲスイドウ</t>
    </rPh>
    <rPh sb="564" eb="568">
      <t>イジカンリ</t>
    </rPh>
    <rPh sb="568" eb="571">
      <t>フタンキン</t>
    </rPh>
    <rPh sb="572" eb="574">
      <t>ゾウカ</t>
    </rPh>
    <rPh sb="582" eb="585">
      <t>ソウヒヨウ</t>
    </rPh>
    <rPh sb="586" eb="588">
      <t>ゾウカ</t>
    </rPh>
    <rPh sb="593" eb="595">
      <t>ケッカ</t>
    </rPh>
    <rPh sb="598" eb="602">
      <t>オスイショリ</t>
    </rPh>
    <rPh sb="602" eb="603">
      <t>ヒ</t>
    </rPh>
    <rPh sb="604" eb="606">
      <t>ゾウカ</t>
    </rPh>
    <rPh sb="608" eb="610">
      <t>ケイヒ</t>
    </rPh>
    <rPh sb="610" eb="612">
      <t>カイシュウ</t>
    </rPh>
    <rPh sb="612" eb="613">
      <t>リツ</t>
    </rPh>
    <rPh sb="614" eb="616">
      <t>ゲンショウ</t>
    </rPh>
    <rPh sb="622" eb="626">
      <t>オスイショリ</t>
    </rPh>
    <rPh sb="626" eb="628">
      <t>ゲンカ</t>
    </rPh>
    <rPh sb="630" eb="633">
      <t>ゼンネンド</t>
    </rPh>
    <rPh sb="635" eb="637">
      <t>ゾウカ</t>
    </rPh>
    <rPh sb="663" eb="666">
      <t>ハイスイリョウ</t>
    </rPh>
    <rPh sb="671" eb="677">
      <t>ネンカンユウシュウスイリョウ</t>
    </rPh>
    <rPh sb="678" eb="680">
      <t>ゾウカ</t>
    </rPh>
    <rPh sb="768" eb="772">
      <t>オスイショリ</t>
    </rPh>
    <rPh sb="772" eb="774">
      <t>ゲンカ</t>
    </rPh>
    <rPh sb="775" eb="777">
      <t>ゾウカ</t>
    </rPh>
    <rPh sb="789" eb="791">
      <t>ゾウカ</t>
    </rPh>
    <phoneticPr fontId="4"/>
  </si>
  <si>
    <t>　現状では欠損金を発生させることなく運営を行っている。流域関連公共下水道区域の拡大を推進しているため、流域関連公共下水道使用料は増加しているが、人口減少に伴い単独公共下水道使用料は減少している。それに加え、単独公共下水道の老朽化対策や流域関連公共下水道事業への投資に多額の費用が必要となっており、企業債残高の水準も高く、経営を圧迫しつつある。一般会計からの基準内繰入等を行っても以前として経営状況は厳しい。交付金を活用し、工事に係る費用は企業債を発行するとともに、資本費平準化債の活用もしているが、物価高騰等により損益収支は圧迫され、内部留保資金の確保は難しい。
　今後は、更なる経費削減や不明水対策に努めるとともに、効率的な汚水処理を行うことにより、健全な経営の維持に努める。
　また、令和２年度に策定した津島市下水道事業経営戦略に基づき、進捗管理を行っていくとともに、見直しを令和７年度に行う。</t>
    <rPh sb="171" eb="175">
      <t>イッパンカイケイ</t>
    </rPh>
    <rPh sb="178" eb="181">
      <t>キジュンナイ</t>
    </rPh>
    <rPh sb="181" eb="183">
      <t>クリイレ</t>
    </rPh>
    <rPh sb="183" eb="184">
      <t>トウ</t>
    </rPh>
    <rPh sb="185" eb="186">
      <t>オコナ</t>
    </rPh>
    <rPh sb="189" eb="191">
      <t>イゼン</t>
    </rPh>
    <rPh sb="194" eb="196">
      <t>ケイエイ</t>
    </rPh>
    <rPh sb="196" eb="198">
      <t>ジョウキョウ</t>
    </rPh>
    <rPh sb="199" eb="200">
      <t>ゲン</t>
    </rPh>
    <rPh sb="203" eb="206">
      <t>コウフキン</t>
    </rPh>
    <rPh sb="207" eb="209">
      <t>カツヨウ</t>
    </rPh>
    <rPh sb="211" eb="213">
      <t>コウジ</t>
    </rPh>
    <rPh sb="214" eb="215">
      <t>カカ</t>
    </rPh>
    <rPh sb="216" eb="218">
      <t>ヒヨウ</t>
    </rPh>
    <rPh sb="219" eb="222">
      <t>キギョウサイ</t>
    </rPh>
    <rPh sb="223" eb="225">
      <t>ハッコウ</t>
    </rPh>
    <rPh sb="232" eb="239">
      <t>シホンヒヘイジュンカサイ</t>
    </rPh>
    <rPh sb="240" eb="242">
      <t>カツヨウ</t>
    </rPh>
    <rPh sb="249" eb="253">
      <t>ブッカコウトウ</t>
    </rPh>
    <rPh sb="253" eb="254">
      <t>トウ</t>
    </rPh>
    <rPh sb="257" eb="259">
      <t>ソンエキ</t>
    </rPh>
    <rPh sb="259" eb="261">
      <t>シュウシ</t>
    </rPh>
    <rPh sb="262" eb="264">
      <t>アッパク</t>
    </rPh>
    <rPh sb="267" eb="271">
      <t>ナイブリュウホ</t>
    </rPh>
    <rPh sb="271" eb="273">
      <t>シキン</t>
    </rPh>
    <rPh sb="274" eb="276">
      <t>カクホ</t>
    </rPh>
    <rPh sb="277" eb="278">
      <t>ムズカ</t>
    </rPh>
    <rPh sb="287" eb="288">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</si>
</sst>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1.25</c:v>
                </c:pt>
                <c:pt idx="1">
                  <c:v>0.18</c:v>
                </c:pt>
                <c:pt idx="2">
                  <c:v>0.26</c:v>
                </c:pt>
                <c:pt idx="3">
                  <c:v>0.18</c:v>
                </c:pt>
                <c:pt idx="4">
                  <c:v>0.16</c:v>
                </c:pt>
              </c:numCache>
            </c:numRef>
          </c:val>
          <c:extLst>
            <c:ext xmlns:c16="http://schemas.microsoft.com/office/drawing/2014/chart" uri="{C3380CC4-5D6E-409C-BE32-E72D297353CC}">
              <c16:uniqueId val="{00000000-A180-48E4-9344-84D8622C97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0.19</c:v>
                </c:pt>
                <c:pt idx="2">
                  <c:v>0.15</c:v>
                </c:pt>
                <c:pt idx="3">
                  <c:v>0.12</c:v>
                </c:pt>
                <c:pt idx="4">
                  <c:v>0.18</c:v>
                </c:pt>
              </c:numCache>
            </c:numRef>
          </c:val>
          <c:smooth val="0"/>
          <c:extLst>
            <c:ext xmlns:c16="http://schemas.microsoft.com/office/drawing/2014/chart" uri="{C3380CC4-5D6E-409C-BE32-E72D297353CC}">
              <c16:uniqueId val="{00000001-A180-48E4-9344-84D8622C97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105.76</c:v>
                </c:pt>
                <c:pt idx="1">
                  <c:v>105.45</c:v>
                </c:pt>
                <c:pt idx="2">
                  <c:v>102.65</c:v>
                </c:pt>
                <c:pt idx="3">
                  <c:v>102.78</c:v>
                </c:pt>
                <c:pt idx="4">
                  <c:v>105.19</c:v>
                </c:pt>
              </c:numCache>
            </c:numRef>
          </c:val>
          <c:extLst>
            <c:ext xmlns:c16="http://schemas.microsoft.com/office/drawing/2014/chart" uri="{C3380CC4-5D6E-409C-BE32-E72D297353CC}">
              <c16:uniqueId val="{00000000-1FCE-4286-AD24-8AA800E7D3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101.51</c:v>
                </c:pt>
                <c:pt idx="1">
                  <c:v>103.78</c:v>
                </c:pt>
                <c:pt idx="2">
                  <c:v>103.57</c:v>
                </c:pt>
                <c:pt idx="3">
                  <c:v>102.34</c:v>
                </c:pt>
                <c:pt idx="4">
                  <c:v>104.17</c:v>
                </c:pt>
              </c:numCache>
            </c:numRef>
          </c:val>
          <c:smooth val="0"/>
          <c:extLst>
            <c:ext xmlns:c16="http://schemas.microsoft.com/office/drawing/2014/chart" uri="{C3380CC4-5D6E-409C-BE32-E72D297353CC}">
              <c16:uniqueId val="{00000001-1FCE-4286-AD24-8AA800E7D3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33.1</c:v>
                </c:pt>
                <c:pt idx="1">
                  <c:v>34.22</c:v>
                </c:pt>
                <c:pt idx="2">
                  <c:v>35.44</c:v>
                </c:pt>
                <c:pt idx="3">
                  <c:v>36.54</c:v>
                </c:pt>
                <c:pt idx="4">
                  <c:v>37.65</c:v>
                </c:pt>
              </c:numCache>
            </c:numRef>
          </c:val>
          <c:extLst>
            <c:ext xmlns:c16="http://schemas.microsoft.com/office/drawing/2014/chart" uri="{C3380CC4-5D6E-409C-BE32-E72D297353CC}">
              <c16:uniqueId val="{00000000-1219-4B76-9A1A-6EC7FB3067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16.37</c:v>
                </c:pt>
                <c:pt idx="1">
                  <c:v>18.829999999999998</c:v>
                </c:pt>
                <c:pt idx="2">
                  <c:v>23.14</c:v>
                </c:pt>
                <c:pt idx="3">
                  <c:v>23.95</c:v>
                </c:pt>
                <c:pt idx="4">
                  <c:v>25.32</c:v>
                </c:pt>
              </c:numCache>
            </c:numRef>
          </c:val>
          <c:smooth val="0"/>
          <c:extLst>
            <c:ext xmlns:c16="http://schemas.microsoft.com/office/drawing/2014/chart" uri="{C3380CC4-5D6E-409C-BE32-E72D297353CC}">
              <c16:uniqueId val="{00000001-1219-4B76-9A1A-6EC7FB3067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5.91</c:v>
                </c:pt>
                <c:pt idx="1">
                  <c:v>5.82</c:v>
                </c:pt>
                <c:pt idx="2">
                  <c:v>6.1</c:v>
                </c:pt>
                <c:pt idx="3">
                  <c:v>6.22</c:v>
                </c:pt>
                <c:pt idx="4">
                  <c:v>6.13</c:v>
                </c:pt>
              </c:numCache>
            </c:numRef>
          </c:val>
          <c:extLst>
            <c:ext xmlns:c16="http://schemas.microsoft.com/office/drawing/2014/chart" uri="{C3380CC4-5D6E-409C-BE32-E72D297353CC}">
              <c16:uniqueId val="{00000000-A27D-4129-B6A6-481205FCF0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0.98</c:v>
                </c:pt>
                <c:pt idx="1">
                  <c:v>0.56999999999999995</c:v>
                </c:pt>
                <c:pt idx="2">
                  <c:v>0.55000000000000004</c:v>
                </c:pt>
                <c:pt idx="3">
                  <c:v>0.78</c:v>
                </c:pt>
                <c:pt idx="4">
                  <c:v>0.91</c:v>
                </c:pt>
              </c:numCache>
            </c:numRef>
          </c:val>
          <c:smooth val="0"/>
          <c:extLst>
            <c:ext xmlns:c16="http://schemas.microsoft.com/office/drawing/2014/chart" uri="{C3380CC4-5D6E-409C-BE32-E72D297353CC}">
              <c16:uniqueId val="{00000001-A27D-4129-B6A6-481205FCF0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26-4923-9288-136A623AC41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37.86</c:v>
                </c:pt>
                <c:pt idx="1">
                  <c:v>19.829999999999998</c:v>
                </c:pt>
                <c:pt idx="2">
                  <c:v>21.3</c:v>
                </c:pt>
                <c:pt idx="3">
                  <c:v>39.799999999999997</c:v>
                </c:pt>
                <c:pt idx="4">
                  <c:v>20.04</c:v>
                </c:pt>
              </c:numCache>
            </c:numRef>
          </c:val>
          <c:smooth val="0"/>
          <c:extLst>
            <c:ext xmlns:c16="http://schemas.microsoft.com/office/drawing/2014/chart" uri="{C3380CC4-5D6E-409C-BE32-E72D297353CC}">
              <c16:uniqueId val="{00000001-EB26-4923-9288-136A623AC41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110.75</c:v>
                </c:pt>
                <c:pt idx="1">
                  <c:v>114.06</c:v>
                </c:pt>
                <c:pt idx="2">
                  <c:v>120.99</c:v>
                </c:pt>
                <c:pt idx="3">
                  <c:v>112.5</c:v>
                </c:pt>
                <c:pt idx="4">
                  <c:v>101.31</c:v>
                </c:pt>
              </c:numCache>
            </c:numRef>
          </c:val>
          <c:extLst>
            <c:ext xmlns:c16="http://schemas.microsoft.com/office/drawing/2014/chart" uri="{C3380CC4-5D6E-409C-BE32-E72D297353CC}">
              <c16:uniqueId val="{00000000-973C-4464-82F1-1B16205FD8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60.16</c:v>
                </c:pt>
                <c:pt idx="1">
                  <c:v>54.3</c:v>
                </c:pt>
                <c:pt idx="2">
                  <c:v>57.92</c:v>
                </c:pt>
                <c:pt idx="3">
                  <c:v>63.17</c:v>
                </c:pt>
                <c:pt idx="4">
                  <c:v>69.150000000000006</c:v>
                </c:pt>
              </c:numCache>
            </c:numRef>
          </c:val>
          <c:smooth val="0"/>
          <c:extLst>
            <c:ext xmlns:c16="http://schemas.microsoft.com/office/drawing/2014/chart" uri="{C3380CC4-5D6E-409C-BE32-E72D297353CC}">
              <c16:uniqueId val="{00000001-973C-4464-82F1-1B16205FD8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1519.33</c:v>
                </c:pt>
                <c:pt idx="1">
                  <c:v>1020.91</c:v>
                </c:pt>
                <c:pt idx="2">
                  <c:v>1207.1199999999999</c:v>
                </c:pt>
                <c:pt idx="3">
                  <c:v>1119.1400000000001</c:v>
                </c:pt>
                <c:pt idx="4">
                  <c:v>1068.73</c:v>
                </c:pt>
              </c:numCache>
            </c:numRef>
          </c:val>
          <c:extLst>
            <c:ext xmlns:c16="http://schemas.microsoft.com/office/drawing/2014/chart" uri="{C3380CC4-5D6E-409C-BE32-E72D297353CC}">
              <c16:uniqueId val="{00000000-3492-4CB0-9BF4-BC383CAB6F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917.44</c:v>
                </c:pt>
                <c:pt idx="1">
                  <c:v>856.88</c:v>
                </c:pt>
                <c:pt idx="2">
                  <c:v>799.49</c:v>
                </c:pt>
                <c:pt idx="3">
                  <c:v>863.92</c:v>
                </c:pt>
                <c:pt idx="4">
                  <c:v>793.41</c:v>
                </c:pt>
              </c:numCache>
            </c:numRef>
          </c:val>
          <c:smooth val="0"/>
          <c:extLst>
            <c:ext xmlns:c16="http://schemas.microsoft.com/office/drawing/2014/chart" uri="{C3380CC4-5D6E-409C-BE32-E72D297353CC}">
              <c16:uniqueId val="{00000001-3492-4CB0-9BF4-BC383CAB6F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95.62</c:v>
                </c:pt>
                <c:pt idx="1">
                  <c:v>95.81</c:v>
                </c:pt>
                <c:pt idx="2">
                  <c:v>95.99</c:v>
                </c:pt>
                <c:pt idx="3">
                  <c:v>96.49</c:v>
                </c:pt>
                <c:pt idx="4">
                  <c:v>94.36</c:v>
                </c:pt>
              </c:numCache>
            </c:numRef>
          </c:val>
          <c:extLst>
            <c:ext xmlns:c16="http://schemas.microsoft.com/office/drawing/2014/chart" uri="{C3380CC4-5D6E-409C-BE32-E72D297353CC}">
              <c16:uniqueId val="{00000000-2536-4AF1-BC55-733961F8B3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85.34</c:v>
                </c:pt>
                <c:pt idx="1">
                  <c:v>89.01</c:v>
                </c:pt>
                <c:pt idx="2">
                  <c:v>89.09</c:v>
                </c:pt>
                <c:pt idx="3">
                  <c:v>87.28</c:v>
                </c:pt>
                <c:pt idx="4">
                  <c:v>84.86</c:v>
                </c:pt>
              </c:numCache>
            </c:numRef>
          </c:val>
          <c:smooth val="0"/>
          <c:extLst>
            <c:ext xmlns:c16="http://schemas.microsoft.com/office/drawing/2014/chart" uri="{C3380CC4-5D6E-409C-BE32-E72D297353CC}">
              <c16:uniqueId val="{00000001-2536-4AF1-BC55-733961F8B3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153.54</c:v>
                </c:pt>
              </c:numCache>
            </c:numRef>
          </c:val>
          <c:extLst>
            <c:ext xmlns:c16="http://schemas.microsoft.com/office/drawing/2014/chart" uri="{C3380CC4-5D6E-409C-BE32-E72D297353CC}">
              <c16:uniqueId val="{00000000-C777-4172-BFB7-7FBF265858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149.27000000000001</c:v>
                </c:pt>
                <c:pt idx="1">
                  <c:v>147.08000000000001</c:v>
                </c:pt>
                <c:pt idx="2">
                  <c:v>142.76</c:v>
                </c:pt>
                <c:pt idx="3">
                  <c:v>145.58000000000001</c:v>
                </c:pt>
                <c:pt idx="4">
                  <c:v>147.69</c:v>
                </c:pt>
              </c:numCache>
            </c:numRef>
          </c:val>
          <c:smooth val="0"/>
          <c:extLst>
            <c:ext xmlns:c16="http://schemas.microsoft.com/office/drawing/2014/chart" uri="{C3380CC4-5D6E-409C-BE32-E72D297353CC}">
              <c16:uniqueId val="{00000001-C777-4172-BFB7-7FBF265858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59.74</c:v>
                </c:pt>
                <c:pt idx="1">
                  <c:v>55.76</c:v>
                </c:pt>
                <c:pt idx="2">
                  <c:v>56.22</c:v>
                </c:pt>
                <c:pt idx="3">
                  <c:v>54.79</c:v>
                </c:pt>
                <c:pt idx="4">
                  <c:v>58.62</c:v>
                </c:pt>
              </c:numCache>
            </c:numRef>
          </c:val>
          <c:extLst>
            <c:ext xmlns:c16="http://schemas.microsoft.com/office/drawing/2014/chart" uri="{C3380CC4-5D6E-409C-BE32-E72D297353CC}">
              <c16:uniqueId val="{00000000-479B-46DF-9DBA-E10E3761CD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55.73</c:v>
                </c:pt>
                <c:pt idx="1">
                  <c:v>58.12</c:v>
                </c:pt>
                <c:pt idx="2">
                  <c:v>58.14</c:v>
                </c:pt>
                <c:pt idx="3">
                  <c:v>58.55</c:v>
                </c:pt>
                <c:pt idx="4">
                  <c:v>59.45</c:v>
                </c:pt>
              </c:numCache>
            </c:numRef>
          </c:val>
          <c:smooth val="0"/>
          <c:extLst>
            <c:ext xmlns:c16="http://schemas.microsoft.com/office/drawing/2014/chart" uri="{C3380CC4-5D6E-409C-BE32-E72D297353CC}">
              <c16:uniqueId val="{00000001-479B-46DF-9DBA-E10E3761CD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65.81</c:v>
                </c:pt>
                <c:pt idx="1">
                  <c:v>66.73</c:v>
                </c:pt>
                <c:pt idx="2">
                  <c:v>65.61</c:v>
                </c:pt>
                <c:pt idx="3">
                  <c:v>65.540000000000006</c:v>
                </c:pt>
                <c:pt idx="4">
                  <c:v>65.31</c:v>
                </c:pt>
              </c:numCache>
            </c:numRef>
          </c:val>
          <c:extLst>
            <c:ext xmlns:c16="http://schemas.microsoft.com/office/drawing/2014/chart" uri="{C3380CC4-5D6E-409C-BE32-E72D297353CC}">
              <c16:uniqueId val="{00000000-8596-4282-92B8-5F36EF7F9A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92.45</c:v>
                </c:pt>
                <c:pt idx="1">
                  <c:v>92.55</c:v>
                </c:pt>
                <c:pt idx="2">
                  <c:v>92.44</c:v>
                </c:pt>
                <c:pt idx="3">
                  <c:v>91.97</c:v>
                </c:pt>
                <c:pt idx="4">
                  <c:v>91.93</c:v>
                </c:pt>
              </c:numCache>
            </c:numRef>
          </c:val>
          <c:smooth val="0"/>
          <c:extLst>
            <c:ext xmlns:c16="http://schemas.microsoft.com/office/drawing/2014/chart" uri="{C3380CC4-5D6E-409C-BE32-E72D297353CC}">
              <c16:uniqueId val="{00000001-8596-4282-92B8-5F36EF7F9A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愛知県　津島市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80" t="s">
        <v>9</v>
      </c>
      <c r="BM7" s="81"/>
      <c r="BN7" s="81"/>
      <c r="BO7" s="81"/>
      <c r="BP7" s="81"/>
      <c r="BQ7" s="81"/>
      <c r="BR7" s="81"/>
      <c r="BS7" s="81"/>
      <c r="BT7" s="81"/>
      <c r="BU7" s="81"/>
      <c r="BV7" s="81"/>
      <c r="BW7" s="81"/>
      <c r="BX7" s="81"/>
      <c r="BY7" s="82"/>
    </row>
    <row r="8" spans="1:78" ht="18.75" customHeight="1" x14ac:dyDescent="0.2">
      <c r="A8" s="2"/>
      <c r="B8" s="76" t="str">
        <f>データ!I6</f>
        <v>法適用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Cb1</v>
      </c>
      <c r="X8" s="76"/>
      <c r="Y8" s="76"/>
      <c r="Z8" s="76"/>
      <c r="AA8" s="76"/>
      <c r="AB8" s="76"/>
      <c r="AC8" s="76"/>
      <c r="AD8" s="77" t="str">
        <f>データ!$M$6</f>
        <v>非設置</v>
      </c>
      <c r="AE8" s="77"/>
      <c r="AF8" s="77"/>
      <c r="AG8" s="77"/>
      <c r="AH8" s="77"/>
      <c r="AI8" s="77"/>
      <c r="AJ8" s="77"/>
      <c r="AK8" s="3"/>
      <c r="AL8" s="50">
        <f>データ!S6</f>
        <v>60129</v>
      </c>
      <c r="AM8" s="50"/>
      <c r="AN8" s="50"/>
      <c r="AO8" s="50"/>
      <c r="AP8" s="50"/>
      <c r="AQ8" s="50"/>
      <c r="AR8" s="50"/>
      <c r="AS8" s="50"/>
      <c r="AT8" s="51">
        <f>データ!T6</f>
        <v>25.09</v>
      </c>
      <c r="AU8" s="51"/>
      <c r="AV8" s="51"/>
      <c r="AW8" s="51"/>
      <c r="AX8" s="51"/>
      <c r="AY8" s="51"/>
      <c r="AZ8" s="51"/>
      <c r="BA8" s="51"/>
      <c r="BB8" s="51">
        <f>データ!U6</f>
        <v>2396.5300000000002</v>
      </c>
      <c r="BC8" s="51"/>
      <c r="BD8" s="51"/>
      <c r="BE8" s="51"/>
      <c r="BF8" s="51"/>
      <c r="BG8" s="51"/>
      <c r="BH8" s="51"/>
      <c r="BI8" s="51"/>
      <c r="BJ8" s="3"/>
      <c r="BK8" s="3"/>
      <c r="BL8" s="72" t="s">
        <v>10</v>
      </c>
      <c r="BM8" s="73"/>
      <c r="BN8" s="74" t="s">
        <v>11</v>
      </c>
      <c r="BO8" s="74"/>
      <c r="BP8" s="74"/>
      <c r="BQ8" s="74"/>
      <c r="BR8" s="74"/>
      <c r="BS8" s="74"/>
      <c r="BT8" s="74"/>
      <c r="BU8" s="74"/>
      <c r="BV8" s="74"/>
      <c r="BW8" s="74"/>
      <c r="BX8" s="74"/>
      <c r="BY8" s="75"/>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49.29</v>
      </c>
      <c r="J10" s="51"/>
      <c r="K10" s="51"/>
      <c r="L10" s="51"/>
      <c r="M10" s="51"/>
      <c r="N10" s="51"/>
      <c r="O10" s="51"/>
      <c r="P10" s="51">
        <f>データ!P6</f>
        <v>43.8</v>
      </c>
      <c r="Q10" s="51"/>
      <c r="R10" s="51"/>
      <c r="S10" s="51"/>
      <c r="T10" s="51"/>
      <c r="U10" s="51"/>
      <c r="V10" s="51"/>
      <c r="W10" s="51">
        <f>データ!Q6</f>
        <v>41.24</v>
      </c>
      <c r="X10" s="51"/>
      <c r="Y10" s="51"/>
      <c r="Z10" s="51"/>
      <c r="AA10" s="51"/>
      <c r="AB10" s="51"/>
      <c r="AC10" s="51"/>
      <c r="AD10" s="50">
        <f>データ!R6</f>
        <v>2821</v>
      </c>
      <c r="AE10" s="50"/>
      <c r="AF10" s="50"/>
      <c r="AG10" s="50"/>
      <c r="AH10" s="50"/>
      <c r="AI10" s="50"/>
      <c r="AJ10" s="50"/>
      <c r="AK10" s="2"/>
      <c r="AL10" s="50">
        <f>データ!V6</f>
        <v>26207</v>
      </c>
      <c r="AM10" s="50"/>
      <c r="AN10" s="50"/>
      <c r="AO10" s="50"/>
      <c r="AP10" s="50"/>
      <c r="AQ10" s="50"/>
      <c r="AR10" s="50"/>
      <c r="AS10" s="50"/>
      <c r="AT10" s="51">
        <f>データ!W6</f>
        <v>4.76</v>
      </c>
      <c r="AU10" s="51"/>
      <c r="AV10" s="51"/>
      <c r="AW10" s="51"/>
      <c r="AX10" s="51"/>
      <c r="AY10" s="51"/>
      <c r="AZ10" s="51"/>
      <c r="BA10" s="51"/>
      <c r="BB10" s="51">
        <f>データ!X6</f>
        <v>5505.67</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6" t="s">
        <v>115</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116</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DSU3H72Ff+5ATWqymhr+zrudXQQCH0d2uqSiXcOFaXr8lsaMF96a3wzpqoT9n6ROl5pvM1jvDrDgpascYuH6g==" saltValue="EGTeqPk0+98SPqLdA4J42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2">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232084</v>
      </c>
      <c r="D6" s="19">
        <f t="shared" si="3"/>
        <v>46</v>
      </c>
      <c r="E6" s="19">
        <f t="shared" si="3"/>
        <v>17</v>
      </c>
      <c r="F6" s="19">
        <f t="shared" si="3"/>
        <v>1</v>
      </c>
      <c r="G6" s="19">
        <f t="shared" si="3"/>
        <v>0</v>
      </c>
      <c r="H6" s="19" t="str">
        <f t="shared" si="3"/>
        <v>愛知県　津島市</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49.29</v>
      </c>
      <c r="P6" s="20">
        <f t="shared" si="3"/>
        <v>43.8</v>
      </c>
      <c r="Q6" s="20">
        <f t="shared" si="3"/>
        <v>41.24</v>
      </c>
      <c r="R6" s="20">
        <f t="shared" si="3"/>
        <v>2821</v>
      </c>
      <c r="S6" s="20">
        <f t="shared" si="3"/>
        <v>60129</v>
      </c>
      <c r="T6" s="20">
        <f t="shared" si="3"/>
        <v>25.09</v>
      </c>
      <c r="U6" s="20">
        <f t="shared" si="3"/>
        <v>2396.5300000000002</v>
      </c>
      <c r="V6" s="20">
        <f t="shared" si="3"/>
        <v>26207</v>
      </c>
      <c r="W6" s="20">
        <f t="shared" si="3"/>
        <v>4.76</v>
      </c>
      <c r="X6" s="20">
        <f t="shared" si="3"/>
        <v>5505.67</v>
      </c>
      <c r="Y6" s="21">
        <f>IF(Y7="",NA(),Y7)</f>
        <v>105.76</v>
      </c>
      <c r="Z6" s="21">
        <f t="shared" ref="Z6:AH6" si="4">IF(Z7="",NA(),Z7)</f>
        <v>105.45</v>
      </c>
      <c r="AA6" s="21">
        <f t="shared" si="4"/>
        <v>102.65</v>
      </c>
      <c r="AB6" s="21">
        <f t="shared" si="4"/>
        <v>102.78</v>
      </c>
      <c r="AC6" s="21">
        <f t="shared" si="4"/>
        <v>105.19</v>
      </c>
      <c r="AD6" s="21">
        <f t="shared" si="4"/>
        <v>101.51</v>
      </c>
      <c r="AE6" s="21">
        <f t="shared" si="4"/>
        <v>103.78</v>
      </c>
      <c r="AF6" s="21">
        <f t="shared" si="4"/>
        <v>103.57</v>
      </c>
      <c r="AG6" s="21">
        <f t="shared" si="4"/>
        <v>102.34</v>
      </c>
      <c r="AH6" s="21">
        <f t="shared" si="4"/>
        <v>104.17</v>
      </c>
      <c r="AI6" s="20" t="str">
        <f>IF(AI7="","",IF(AI7="-","【-】","【"&amp;SUBSTITUTE(TEXT(AI7,"#,##0.00"),"-","△")&amp;"】"))</f>
        <v>【105.91】</v>
      </c>
      <c r="AJ6" s="20">
        <f>IF(AJ7="",NA(),AJ7)</f>
        <v>0</v>
      </c>
      <c r="AK6" s="20">
        <f t="shared" ref="AK6:AS6" si="5">IF(AK7="",NA(),AK7)</f>
        <v>0</v>
      </c>
      <c r="AL6" s="20">
        <f t="shared" si="5"/>
        <v>0</v>
      </c>
      <c r="AM6" s="20">
        <f t="shared" si="5"/>
        <v>0</v>
      </c>
      <c r="AN6" s="20">
        <f t="shared" si="5"/>
        <v>0</v>
      </c>
      <c r="AO6" s="21">
        <f t="shared" si="5"/>
        <v>37.86</v>
      </c>
      <c r="AP6" s="21">
        <f t="shared" si="5"/>
        <v>19.829999999999998</v>
      </c>
      <c r="AQ6" s="21">
        <f t="shared" si="5"/>
        <v>21.3</v>
      </c>
      <c r="AR6" s="21">
        <f t="shared" si="5"/>
        <v>39.799999999999997</v>
      </c>
      <c r="AS6" s="21">
        <f t="shared" si="5"/>
        <v>20.04</v>
      </c>
      <c r="AT6" s="20" t="str">
        <f>IF(AT7="","",IF(AT7="-","【-】","【"&amp;SUBSTITUTE(TEXT(AT7,"#,##0.00"),"-","△")&amp;"】"))</f>
        <v>【3.03】</v>
      </c>
      <c r="AU6" s="21">
        <f>IF(AU7="",NA(),AU7)</f>
        <v>110.75</v>
      </c>
      <c r="AV6" s="21">
        <f t="shared" ref="AV6:BD6" si="6">IF(AV7="",NA(),AV7)</f>
        <v>114.06</v>
      </c>
      <c r="AW6" s="21">
        <f t="shared" si="6"/>
        <v>120.99</v>
      </c>
      <c r="AX6" s="21">
        <f t="shared" si="6"/>
        <v>112.5</v>
      </c>
      <c r="AY6" s="21">
        <f t="shared" si="6"/>
        <v>101.31</v>
      </c>
      <c r="AZ6" s="21">
        <f t="shared" si="6"/>
        <v>60.16</v>
      </c>
      <c r="BA6" s="21">
        <f t="shared" si="6"/>
        <v>54.3</v>
      </c>
      <c r="BB6" s="21">
        <f t="shared" si="6"/>
        <v>57.92</v>
      </c>
      <c r="BC6" s="21">
        <f t="shared" si="6"/>
        <v>63.17</v>
      </c>
      <c r="BD6" s="21">
        <f t="shared" si="6"/>
        <v>69.150000000000006</v>
      </c>
      <c r="BE6" s="20" t="str">
        <f>IF(BE7="","",IF(BE7="-","【-】","【"&amp;SUBSTITUTE(TEXT(BE7,"#,##0.00"),"-","△")&amp;"】"))</f>
        <v>【78.43】</v>
      </c>
      <c r="BF6" s="21">
        <f>IF(BF7="",NA(),BF7)</f>
        <v>1519.33</v>
      </c>
      <c r="BG6" s="21">
        <f t="shared" ref="BG6:BO6" si="7">IF(BG7="",NA(),BG7)</f>
        <v>1020.91</v>
      </c>
      <c r="BH6" s="21">
        <f t="shared" si="7"/>
        <v>1207.1199999999999</v>
      </c>
      <c r="BI6" s="21">
        <f t="shared" si="7"/>
        <v>1119.1400000000001</v>
      </c>
      <c r="BJ6" s="21">
        <f t="shared" si="7"/>
        <v>1068.73</v>
      </c>
      <c r="BK6" s="21">
        <f t="shared" si="7"/>
        <v>917.44</v>
      </c>
      <c r="BL6" s="21">
        <f t="shared" si="7"/>
        <v>856.88</v>
      </c>
      <c r="BM6" s="21">
        <f t="shared" si="7"/>
        <v>799.49</v>
      </c>
      <c r="BN6" s="21">
        <f t="shared" si="7"/>
        <v>863.92</v>
      </c>
      <c r="BO6" s="21">
        <f t="shared" si="7"/>
        <v>793.41</v>
      </c>
      <c r="BP6" s="20" t="str">
        <f>IF(BP7="","",IF(BP7="-","【-】","【"&amp;SUBSTITUTE(TEXT(BP7,"#,##0.00"),"-","△")&amp;"】"))</f>
        <v>【630.82】</v>
      </c>
      <c r="BQ6" s="21">
        <f>IF(BQ7="",NA(),BQ7)</f>
        <v>95.62</v>
      </c>
      <c r="BR6" s="21">
        <f t="shared" ref="BR6:BZ6" si="8">IF(BR7="",NA(),BR7)</f>
        <v>95.81</v>
      </c>
      <c r="BS6" s="21">
        <f t="shared" si="8"/>
        <v>95.99</v>
      </c>
      <c r="BT6" s="21">
        <f t="shared" si="8"/>
        <v>96.49</v>
      </c>
      <c r="BU6" s="21">
        <f t="shared" si="8"/>
        <v>94.36</v>
      </c>
      <c r="BV6" s="21">
        <f t="shared" si="8"/>
        <v>85.34</v>
      </c>
      <c r="BW6" s="21">
        <f t="shared" si="8"/>
        <v>89.01</v>
      </c>
      <c r="BX6" s="21">
        <f t="shared" si="8"/>
        <v>89.09</v>
      </c>
      <c r="BY6" s="21">
        <f t="shared" si="8"/>
        <v>87.28</v>
      </c>
      <c r="BZ6" s="21">
        <f t="shared" si="8"/>
        <v>84.86</v>
      </c>
      <c r="CA6" s="20" t="str">
        <f>IF(CA7="","",IF(CA7="-","【-】","【"&amp;SUBSTITUTE(TEXT(CA7,"#,##0.00"),"-","△")&amp;"】"))</f>
        <v>【97.81】</v>
      </c>
      <c r="CB6" s="21">
        <f>IF(CB7="",NA(),CB7)</f>
        <v>150</v>
      </c>
      <c r="CC6" s="21">
        <f t="shared" ref="CC6:CK6" si="9">IF(CC7="",NA(),CC7)</f>
        <v>150</v>
      </c>
      <c r="CD6" s="21">
        <f t="shared" si="9"/>
        <v>150</v>
      </c>
      <c r="CE6" s="21">
        <f t="shared" si="9"/>
        <v>150</v>
      </c>
      <c r="CF6" s="21">
        <f t="shared" si="9"/>
        <v>153.54</v>
      </c>
      <c r="CG6" s="21">
        <f t="shared" si="9"/>
        <v>149.27000000000001</v>
      </c>
      <c r="CH6" s="21">
        <f t="shared" si="9"/>
        <v>147.08000000000001</v>
      </c>
      <c r="CI6" s="21">
        <f t="shared" si="9"/>
        <v>142.76</v>
      </c>
      <c r="CJ6" s="21">
        <f t="shared" si="9"/>
        <v>145.58000000000001</v>
      </c>
      <c r="CK6" s="21">
        <f t="shared" si="9"/>
        <v>147.69</v>
      </c>
      <c r="CL6" s="20" t="str">
        <f>IF(CL7="","",IF(CL7="-","【-】","【"&amp;SUBSTITUTE(TEXT(CL7,"#,##0.00"),"-","△")&amp;"】"))</f>
        <v>【138.75】</v>
      </c>
      <c r="CM6" s="21">
        <f>IF(CM7="",NA(),CM7)</f>
        <v>59.74</v>
      </c>
      <c r="CN6" s="21">
        <f t="shared" ref="CN6:CV6" si="10">IF(CN7="",NA(),CN7)</f>
        <v>55.76</v>
      </c>
      <c r="CO6" s="21">
        <f t="shared" si="10"/>
        <v>56.22</v>
      </c>
      <c r="CP6" s="21">
        <f t="shared" si="10"/>
        <v>54.79</v>
      </c>
      <c r="CQ6" s="21">
        <f t="shared" si="10"/>
        <v>58.62</v>
      </c>
      <c r="CR6" s="21">
        <f t="shared" si="10"/>
        <v>55.73</v>
      </c>
      <c r="CS6" s="21">
        <f t="shared" si="10"/>
        <v>58.12</v>
      </c>
      <c r="CT6" s="21">
        <f t="shared" si="10"/>
        <v>58.14</v>
      </c>
      <c r="CU6" s="21">
        <f t="shared" si="10"/>
        <v>58.55</v>
      </c>
      <c r="CV6" s="21">
        <f t="shared" si="10"/>
        <v>59.45</v>
      </c>
      <c r="CW6" s="20" t="str">
        <f>IF(CW7="","",IF(CW7="-","【-】","【"&amp;SUBSTITUTE(TEXT(CW7,"#,##0.00"),"-","△")&amp;"】"))</f>
        <v>【58.94】</v>
      </c>
      <c r="CX6" s="21">
        <f>IF(CX7="",NA(),CX7)</f>
        <v>65.81</v>
      </c>
      <c r="CY6" s="21">
        <f t="shared" ref="CY6:DG6" si="11">IF(CY7="",NA(),CY7)</f>
        <v>66.73</v>
      </c>
      <c r="CZ6" s="21">
        <f t="shared" si="11"/>
        <v>65.61</v>
      </c>
      <c r="DA6" s="21">
        <f t="shared" si="11"/>
        <v>65.540000000000006</v>
      </c>
      <c r="DB6" s="21">
        <f t="shared" si="11"/>
        <v>65.31</v>
      </c>
      <c r="DC6" s="21">
        <f t="shared" si="11"/>
        <v>92.45</v>
      </c>
      <c r="DD6" s="21">
        <f t="shared" si="11"/>
        <v>92.55</v>
      </c>
      <c r="DE6" s="21">
        <f t="shared" si="11"/>
        <v>92.44</v>
      </c>
      <c r="DF6" s="21">
        <f t="shared" si="11"/>
        <v>91.97</v>
      </c>
      <c r="DG6" s="21">
        <f t="shared" si="11"/>
        <v>91.93</v>
      </c>
      <c r="DH6" s="20" t="str">
        <f>IF(DH7="","",IF(DH7="-","【-】","【"&amp;SUBSTITUTE(TEXT(DH7,"#,##0.00"),"-","△")&amp;"】"))</f>
        <v>【95.91】</v>
      </c>
      <c r="DI6" s="21">
        <f>IF(DI7="",NA(),DI7)</f>
        <v>33.1</v>
      </c>
      <c r="DJ6" s="21">
        <f t="shared" ref="DJ6:DR6" si="12">IF(DJ7="",NA(),DJ7)</f>
        <v>34.22</v>
      </c>
      <c r="DK6" s="21">
        <f t="shared" si="12"/>
        <v>35.44</v>
      </c>
      <c r="DL6" s="21">
        <f t="shared" si="12"/>
        <v>36.54</v>
      </c>
      <c r="DM6" s="21">
        <f t="shared" si="12"/>
        <v>37.65</v>
      </c>
      <c r="DN6" s="21">
        <f t="shared" si="12"/>
        <v>16.37</v>
      </c>
      <c r="DO6" s="21">
        <f t="shared" si="12"/>
        <v>18.829999999999998</v>
      </c>
      <c r="DP6" s="21">
        <f t="shared" si="12"/>
        <v>23.14</v>
      </c>
      <c r="DQ6" s="21">
        <f t="shared" si="12"/>
        <v>23.95</v>
      </c>
      <c r="DR6" s="21">
        <f t="shared" si="12"/>
        <v>25.32</v>
      </c>
      <c r="DS6" s="20" t="str">
        <f>IF(DS7="","",IF(DS7="-","【-】","【"&amp;SUBSTITUTE(TEXT(DS7,"#,##0.00"),"-","△")&amp;"】"))</f>
        <v>【41.09】</v>
      </c>
      <c r="DT6" s="21">
        <f>IF(DT7="",NA(),DT7)</f>
        <v>5.91</v>
      </c>
      <c r="DU6" s="21">
        <f t="shared" ref="DU6:EC6" si="13">IF(DU7="",NA(),DU7)</f>
        <v>5.82</v>
      </c>
      <c r="DV6" s="21">
        <f t="shared" si="13"/>
        <v>6.1</v>
      </c>
      <c r="DW6" s="21">
        <f t="shared" si="13"/>
        <v>6.22</v>
      </c>
      <c r="DX6" s="21">
        <f t="shared" si="13"/>
        <v>6.13</v>
      </c>
      <c r="DY6" s="21">
        <f t="shared" si="13"/>
        <v>0.98</v>
      </c>
      <c r="DZ6" s="21">
        <f t="shared" si="13"/>
        <v>0.56999999999999995</v>
      </c>
      <c r="EA6" s="21">
        <f t="shared" si="13"/>
        <v>0.55000000000000004</v>
      </c>
      <c r="EB6" s="21">
        <f t="shared" si="13"/>
        <v>0.78</v>
      </c>
      <c r="EC6" s="21">
        <f t="shared" si="13"/>
        <v>0.91</v>
      </c>
      <c r="ED6" s="20" t="str">
        <f>IF(ED7="","",IF(ED7="-","【-】","【"&amp;SUBSTITUTE(TEXT(ED7,"#,##0.00"),"-","△")&amp;"】"))</f>
        <v>【8.68】</v>
      </c>
      <c r="EE6" s="21">
        <f>IF(EE7="",NA(),EE7)</f>
        <v>1.25</v>
      </c>
      <c r="EF6" s="21">
        <f t="shared" ref="EF6:EN6" si="14">IF(EF7="",NA(),EF7)</f>
        <v>0.18</v>
      </c>
      <c r="EG6" s="21">
        <f t="shared" si="14"/>
        <v>0.26</v>
      </c>
      <c r="EH6" s="21">
        <f t="shared" si="14"/>
        <v>0.18</v>
      </c>
      <c r="EI6" s="21">
        <f t="shared" si="14"/>
        <v>0.16</v>
      </c>
      <c r="EJ6" s="21">
        <f t="shared" si="14"/>
        <v>0.13</v>
      </c>
      <c r="EK6" s="21">
        <f t="shared" si="14"/>
        <v>0.19</v>
      </c>
      <c r="EL6" s="21">
        <f t="shared" si="14"/>
        <v>0.15</v>
      </c>
      <c r="EM6" s="21">
        <f t="shared" si="14"/>
        <v>0.12</v>
      </c>
      <c r="EN6" s="21">
        <f t="shared" si="14"/>
        <v>0.18</v>
      </c>
      <c r="EO6" s="20" t="str">
        <f>IF(EO7="","",IF(EO7="-","【-】","【"&amp;SUBSTITUTE(TEXT(EO7,"#,##0.00"),"-","△")&amp;"】"))</f>
        <v>【0.22】</v>
      </c>
    </row>
    <row r="7" spans="1:148" s="22" customFormat="1" x14ac:dyDescent="0.2">
      <c r="A7" s="14"/>
      <c r="B7" s="23">
        <v>2023</v>
      </c>
      <c r="C7" s="23">
        <v>232084</v>
      </c>
      <c r="D7" s="23">
        <v>46</v>
      </c>
      <c r="E7" s="23">
        <v>17</v>
      </c>
      <c r="F7" s="23">
        <v>1</v>
      </c>
      <c r="G7" s="23">
        <v>0</v>
      </c>
      <c r="H7" s="23" t="s">
        <v>96</v>
      </c>
      <c r="I7" s="23" t="s">
        <v>97</v>
      </c>
      <c r="J7" s="23" t="s">
        <v>98</v>
      </c>
      <c r="K7" s="23" t="s">
        <v>99</v>
      </c>
      <c r="L7" s="23" t="s">
        <v>100</v>
      </c>
      <c r="M7" s="23" t="s">
        <v>101</v>
      </c>
      <c r="N7" s="24" t="s">
        <v>102</v>
      </c>
      <c r="O7" s="24">
        <v>49.29</v>
      </c>
      <c r="P7" s="24">
        <v>43.8</v>
      </c>
      <c r="Q7" s="24">
        <v>41.24</v>
      </c>
      <c r="R7" s="24">
        <v>2821</v>
      </c>
      <c r="S7" s="24">
        <v>60129</v>
      </c>
      <c r="T7" s="24">
        <v>25.09</v>
      </c>
      <c r="U7" s="24">
        <v>2396.5300000000002</v>
      </c>
      <c r="V7" s="24">
        <v>26207</v>
      </c>
      <c r="W7" s="24">
        <v>4.76</v>
      </c>
      <c r="X7" s="24">
        <v>5505.67</v>
      </c>
      <c r="Y7" s="24">
        <v>105.76</v>
      </c>
      <c r="Z7" s="24">
        <v>105.45</v>
      </c>
      <c r="AA7" s="24">
        <v>102.65</v>
      </c>
      <c r="AB7" s="24">
        <v>102.78</v>
      </c>
      <c r="AC7" s="24">
        <v>105.19</v>
      </c>
      <c r="AD7" s="24">
        <v>101.51</v>
      </c>
      <c r="AE7" s="24">
        <v>103.78</v>
      </c>
      <c r="AF7" s="24">
        <v>103.57</v>
      </c>
      <c r="AG7" s="24">
        <v>102.34</v>
      </c>
      <c r="AH7" s="24">
        <v>104.17</v>
      </c>
      <c r="AI7" s="24">
        <v>105.91</v>
      </c>
      <c r="AJ7" s="24">
        <v>0</v>
      </c>
      <c r="AK7" s="24">
        <v>0</v>
      </c>
      <c r="AL7" s="24">
        <v>0</v>
      </c>
      <c r="AM7" s="24">
        <v>0</v>
      </c>
      <c r="AN7" s="24">
        <v>0</v>
      </c>
      <c r="AO7" s="24">
        <v>37.86</v>
      </c>
      <c r="AP7" s="24">
        <v>19.829999999999998</v>
      </c>
      <c r="AQ7" s="24">
        <v>21.3</v>
      </c>
      <c r="AR7" s="24">
        <v>39.799999999999997</v>
      </c>
      <c r="AS7" s="24">
        <v>20.04</v>
      </c>
      <c r="AT7" s="24">
        <v>3.03</v>
      </c>
      <c r="AU7" s="24">
        <v>110.75</v>
      </c>
      <c r="AV7" s="24">
        <v>114.06</v>
      </c>
      <c r="AW7" s="24">
        <v>120.99</v>
      </c>
      <c r="AX7" s="24">
        <v>112.5</v>
      </c>
      <c r="AY7" s="24">
        <v>101.31</v>
      </c>
      <c r="AZ7" s="24">
        <v>60.16</v>
      </c>
      <c r="BA7" s="24">
        <v>54.3</v>
      </c>
      <c r="BB7" s="24">
        <v>57.92</v>
      </c>
      <c r="BC7" s="24">
        <v>63.17</v>
      </c>
      <c r="BD7" s="24">
        <v>69.150000000000006</v>
      </c>
      <c r="BE7" s="24">
        <v>78.430000000000007</v>
      </c>
      <c r="BF7" s="24">
        <v>1519.33</v>
      </c>
      <c r="BG7" s="24">
        <v>1020.91</v>
      </c>
      <c r="BH7" s="24">
        <v>1207.1199999999999</v>
      </c>
      <c r="BI7" s="24">
        <v>1119.1400000000001</v>
      </c>
      <c r="BJ7" s="24">
        <v>1068.73</v>
      </c>
      <c r="BK7" s="24">
        <v>917.44</v>
      </c>
      <c r="BL7" s="24">
        <v>856.88</v>
      </c>
      <c r="BM7" s="24">
        <v>799.49</v>
      </c>
      <c r="BN7" s="24">
        <v>863.92</v>
      </c>
      <c r="BO7" s="24">
        <v>793.41</v>
      </c>
      <c r="BP7" s="24">
        <v>630.82000000000005</v>
      </c>
      <c r="BQ7" s="24">
        <v>95.62</v>
      </c>
      <c r="BR7" s="24">
        <v>95.81</v>
      </c>
      <c r="BS7" s="24">
        <v>95.99</v>
      </c>
      <c r="BT7" s="24">
        <v>96.49</v>
      </c>
      <c r="BU7" s="24">
        <v>94.36</v>
      </c>
      <c r="BV7" s="24">
        <v>85.34</v>
      </c>
      <c r="BW7" s="24">
        <v>89.01</v>
      </c>
      <c r="BX7" s="24">
        <v>89.09</v>
      </c>
      <c r="BY7" s="24">
        <v>87.28</v>
      </c>
      <c r="BZ7" s="24">
        <v>84.86</v>
      </c>
      <c r="CA7" s="24">
        <v>97.81</v>
      </c>
      <c r="CB7" s="24">
        <v>150</v>
      </c>
      <c r="CC7" s="24">
        <v>150</v>
      </c>
      <c r="CD7" s="24">
        <v>150</v>
      </c>
      <c r="CE7" s="24">
        <v>150</v>
      </c>
      <c r="CF7" s="24">
        <v>153.54</v>
      </c>
      <c r="CG7" s="24">
        <v>149.27000000000001</v>
      </c>
      <c r="CH7" s="24">
        <v>147.08000000000001</v>
      </c>
      <c r="CI7" s="24">
        <v>142.76</v>
      </c>
      <c r="CJ7" s="24">
        <v>145.58000000000001</v>
      </c>
      <c r="CK7" s="24">
        <v>147.69</v>
      </c>
      <c r="CL7" s="24">
        <v>138.75</v>
      </c>
      <c r="CM7" s="24">
        <v>59.74</v>
      </c>
      <c r="CN7" s="24">
        <v>55.76</v>
      </c>
      <c r="CO7" s="24">
        <v>56.22</v>
      </c>
      <c r="CP7" s="24">
        <v>54.79</v>
      </c>
      <c r="CQ7" s="24">
        <v>58.62</v>
      </c>
      <c r="CR7" s="24">
        <v>55.73</v>
      </c>
      <c r="CS7" s="24">
        <v>58.12</v>
      </c>
      <c r="CT7" s="24">
        <v>58.14</v>
      </c>
      <c r="CU7" s="24">
        <v>58.55</v>
      </c>
      <c r="CV7" s="24">
        <v>59.45</v>
      </c>
      <c r="CW7" s="24">
        <v>58.94</v>
      </c>
      <c r="CX7" s="24">
        <v>65.81</v>
      </c>
      <c r="CY7" s="24">
        <v>66.73</v>
      </c>
      <c r="CZ7" s="24">
        <v>65.61</v>
      </c>
      <c r="DA7" s="24">
        <v>65.540000000000006</v>
      </c>
      <c r="DB7" s="24">
        <v>65.31</v>
      </c>
      <c r="DC7" s="24">
        <v>92.45</v>
      </c>
      <c r="DD7" s="24">
        <v>92.55</v>
      </c>
      <c r="DE7" s="24">
        <v>92.44</v>
      </c>
      <c r="DF7" s="24">
        <v>91.97</v>
      </c>
      <c r="DG7" s="24">
        <v>91.93</v>
      </c>
      <c r="DH7" s="24">
        <v>95.91</v>
      </c>
      <c r="DI7" s="24">
        <v>33.1</v>
      </c>
      <c r="DJ7" s="24">
        <v>34.22</v>
      </c>
      <c r="DK7" s="24">
        <v>35.44</v>
      </c>
      <c r="DL7" s="24">
        <v>36.54</v>
      </c>
      <c r="DM7" s="24">
        <v>37.65</v>
      </c>
      <c r="DN7" s="24">
        <v>16.37</v>
      </c>
      <c r="DO7" s="24">
        <v>18.829999999999998</v>
      </c>
      <c r="DP7" s="24">
        <v>23.14</v>
      </c>
      <c r="DQ7" s="24">
        <v>23.95</v>
      </c>
      <c r="DR7" s="24">
        <v>25.32</v>
      </c>
      <c r="DS7" s="24">
        <v>41.09</v>
      </c>
      <c r="DT7" s="24">
        <v>5.91</v>
      </c>
      <c r="DU7" s="24">
        <v>5.82</v>
      </c>
      <c r="DV7" s="24">
        <v>6.1</v>
      </c>
      <c r="DW7" s="24">
        <v>6.22</v>
      </c>
      <c r="DX7" s="24">
        <v>6.13</v>
      </c>
      <c r="DY7" s="24">
        <v>0.98</v>
      </c>
      <c r="DZ7" s="24">
        <v>0.56999999999999995</v>
      </c>
      <c r="EA7" s="24">
        <v>0.55000000000000004</v>
      </c>
      <c r="EB7" s="24">
        <v>0.78</v>
      </c>
      <c r="EC7" s="24">
        <v>0.91</v>
      </c>
      <c r="ED7" s="24">
        <v>8.68</v>
      </c>
      <c r="EE7" s="24">
        <v>1.25</v>
      </c>
      <c r="EF7" s="24">
        <v>0.18</v>
      </c>
      <c r="EG7" s="24">
        <v>0.26</v>
      </c>
      <c r="EH7" s="24">
        <v>0.18</v>
      </c>
      <c r="EI7" s="24">
        <v>0.16</v>
      </c>
      <c r="EJ7" s="24">
        <v>0.13</v>
      </c>
      <c r="EK7" s="24">
        <v>0.19</v>
      </c>
      <c r="EL7" s="24">
        <v>0.15</v>
      </c>
      <c r="EM7" s="24">
        <v>0.12</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110</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2025-02-14T06:39:48Z</cp:lastPrinted>
  <dcterms:created xsi:type="dcterms:W3CDTF">2025-01-24T07:02:59Z</dcterms:created>
  <dcterms:modified xsi:type="dcterms:W3CDTF">2025-02-14T06:39:50Z</dcterms:modified>
  <cp:category/>
</cp:coreProperties>
</file>