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LMG06\Documents\【顧問先格納】\09津島市_R2作業\12_納品物\作業\附属明細書\out\"/>
    </mc:Choice>
  </mc:AlternateContent>
  <xr:revisionPtr revIDLastSave="0" documentId="13_ncr:1_{78B5FD62-BC52-4B59-AFD8-E2E55DE93FEF}" xr6:coauthVersionLast="46" xr6:coauthVersionMax="46" xr10:uidLastSave="{00000000-0000-0000-0000-000000000000}"/>
  <bookViews>
    <workbookView xWindow="31380" yWindow="795" windowWidth="23670" windowHeight="1428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'1.(1)③投資及び出資金の明細'!$A$13:$J$15</definedName>
    <definedName name="市場価格のないもののうち連結対象団体以外に対するもの">'1.(1)③投資及び出資金の明細'!$A$18:$K$29</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8" l="1"/>
  <c r="F16" i="18" s="1"/>
  <c r="F20" i="18" l="1"/>
  <c r="F19" i="18"/>
  <c r="F18" i="18"/>
  <c r="G44" i="18"/>
  <c r="F44" i="18"/>
  <c r="H44" i="18" s="1"/>
  <c r="G42" i="18"/>
  <c r="F42" i="18"/>
  <c r="G41" i="18"/>
  <c r="F41" i="18"/>
  <c r="G38" i="18"/>
  <c r="G37" i="18"/>
  <c r="F37" i="18"/>
  <c r="G36" i="18"/>
  <c r="F36" i="18"/>
  <c r="G35" i="18"/>
  <c r="F35" i="18"/>
  <c r="G34" i="18"/>
  <c r="F34" i="18"/>
  <c r="G33" i="18"/>
  <c r="F33" i="18"/>
  <c r="G32" i="18"/>
  <c r="F32" i="18"/>
  <c r="G31" i="18"/>
  <c r="G30" i="18"/>
  <c r="G29" i="18"/>
  <c r="G28" i="18"/>
  <c r="G27" i="18"/>
  <c r="F27" i="18"/>
  <c r="G26" i="18"/>
  <c r="F26" i="18"/>
  <c r="G25" i="18"/>
  <c r="F25" i="18"/>
  <c r="H25" i="18" s="1"/>
  <c r="G24" i="18"/>
  <c r="F24" i="18"/>
  <c r="H24" i="18" s="1"/>
  <c r="G23" i="18"/>
  <c r="F23" i="18"/>
  <c r="H23" i="18" s="1"/>
  <c r="G22" i="18"/>
  <c r="F22" i="18"/>
  <c r="G20" i="18"/>
  <c r="H20" i="18"/>
  <c r="G19" i="18"/>
  <c r="G18" i="18"/>
  <c r="G17" i="18"/>
  <c r="G16" i="18"/>
  <c r="G14" i="18"/>
  <c r="G12" i="18"/>
  <c r="G11" i="18"/>
  <c r="G10" i="18"/>
  <c r="G9" i="18"/>
  <c r="G8" i="18"/>
  <c r="G7" i="18"/>
  <c r="G6" i="18"/>
  <c r="F6" i="18"/>
  <c r="G5" i="18"/>
  <c r="F5" i="18"/>
  <c r="G4" i="18"/>
  <c r="G3" i="18"/>
  <c r="F3" i="18"/>
  <c r="G2" i="18"/>
  <c r="F2" i="18"/>
  <c r="H2" i="18" s="1"/>
  <c r="H32" i="18" l="1"/>
  <c r="H37" i="18"/>
  <c r="H33" i="18"/>
  <c r="H35" i="18"/>
  <c r="H34" i="18"/>
  <c r="H36" i="18"/>
  <c r="H27" i="18"/>
  <c r="H41" i="18"/>
  <c r="H42" i="18"/>
  <c r="H6" i="18"/>
  <c r="H5" i="18"/>
  <c r="H3" i="18"/>
  <c r="H22" i="18"/>
  <c r="H26" i="18"/>
  <c r="H18" i="18"/>
  <c r="H19" i="18"/>
  <c r="H17" i="18" l="1"/>
  <c r="F7" i="18"/>
  <c r="H7" i="18" s="1"/>
  <c r="H16" i="18" l="1"/>
  <c r="F9" i="18" l="1"/>
  <c r="H9" i="18" s="1"/>
  <c r="F8" i="18"/>
  <c r="H8" i="18" s="1"/>
  <c r="F29" i="18" l="1"/>
  <c r="H29" i="18" s="1"/>
  <c r="F38" i="18"/>
  <c r="H38" i="18" s="1"/>
  <c r="F31" i="18" l="1"/>
  <c r="H31" i="18" s="1"/>
  <c r="F28" i="18"/>
  <c r="H28" i="18" s="1"/>
  <c r="F30" i="18" l="1"/>
  <c r="H30" i="18" s="1"/>
  <c r="F12" i="18"/>
  <c r="H12" i="18" s="1"/>
  <c r="F10" i="18"/>
  <c r="H10" i="18" s="1"/>
  <c r="F14" i="18"/>
  <c r="H14" i="18" s="1"/>
  <c r="F11" i="18"/>
  <c r="H11"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1" authorId="0" shapeId="0" xr:uid="{F71FAD0A-BBF4-4E1C-AF50-4FCD594DF836}">
      <text>
        <r>
          <rPr>
            <b/>
            <sz val="9"/>
            <color indexed="81"/>
            <rFont val="MS P ゴシック"/>
            <family val="3"/>
            <charset val="128"/>
          </rPr>
          <t>LMG06:公営企業会計では資本的補助金を一旦長期前受金で受け入れるので、NWとCFが一致しない。×のままでOK</t>
        </r>
      </text>
    </comment>
    <comment ref="I35" authorId="0" shapeId="0" xr:uid="{078BBCFE-EA91-489A-9D70-2D57EF99CCDF}">
      <text>
        <r>
          <rPr>
            <b/>
            <sz val="9"/>
            <color indexed="81"/>
            <rFont val="MS P ゴシック"/>
            <family val="3"/>
            <charset val="128"/>
          </rPr>
          <t>地方債償還に係る補助金</t>
        </r>
      </text>
    </comment>
    <comment ref="I36" authorId="0" shapeId="0" xr:uid="{38553415-DE84-4CD0-B872-9032920B10A1}">
      <text>
        <r>
          <rPr>
            <b/>
            <sz val="9"/>
            <color indexed="81"/>
            <rFont val="MS P ゴシック"/>
            <family val="3"/>
            <charset val="128"/>
          </rPr>
          <t>借換債に係る地方債収入</t>
        </r>
      </text>
    </comment>
    <comment ref="I37" authorId="0" shapeId="0" xr:uid="{77ED9115-C11D-42D6-8DAE-1206F896D311}">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<sst xmlns="http://schemas.openxmlformats.org/spreadsheetml/2006/main" count="1276" uniqueCount="528">
  <si>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</si>
  <si>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</si>
  <si>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</si>
  <si>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</si>
  <si>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</si>
  <si>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</si>
  <si>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</si>
  <si>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</si>
  <si>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</si>
  <si>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</si>
  <si>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</si>
  <si>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</si>
  <si>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</si>
  <si>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</si>
  <si>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</si>
  <si>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</si>
  <si>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</si>
  <si>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</si>
  <si>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</si>
  <si>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</si>
  <si>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</si>
  <si>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</si>
  <si>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</si>
  <si>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</si>
  <si>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</si>
  <si>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4"/>
  </si>
  <si>
    <t>種類</t>
  </si>
  <si>
    <t>現金預金</t>
  </si>
  <si>
    <t>有価証券</t>
  </si>
  <si>
    <t>土地</t>
  </si>
  <si>
    <t>その他</t>
  </si>
  <si>
    <t>合計_x000D_
(貸借対照表計上額)</t>
  </si>
  <si>
    <t>基金の明細</t>
    <phoneticPr fontId="4"/>
  </si>
  <si>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</si>
  <si>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</si>
  <si>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</si>
  <si>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</si>
  <si>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</si>
  <si>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</si>
  <si>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</si>
  <si>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</si>
  <si>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</si>
  <si>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</si>
  <si>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</si>
  <si>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</si>
  <si>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</si>
  <si>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</si>
  <si>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</si>
  <si>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</si>
  <si>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</si>
  <si>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</si>
  <si>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</si>
  <si>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</si>
  <si>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</si>
  <si>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</si>
  <si>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</si>
  <si>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</si>
  <si>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</si>
  <si>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</si>
  <si>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</si>
  <si>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</si>
  <si>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</si>
  <si>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</si>
  <si>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</si>
  <si>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</si>
  <si>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</si>
  <si>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</si>
  <si>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</si>
  <si>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</si>
  <si>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</si>
  <si>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</si>
  <si>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</si>
  <si>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</si>
  <si>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</si>
  <si>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</si>
  <si>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</si>
  <si>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</si>
  <si>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</si>
  <si>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</si>
  <si>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</si>
  <si>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</si>
  <si>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</si>
  <si>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</si>
  <si>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</si>
  <si>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</si>
  <si>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</si>
  <si>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</si>
  <si>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</si>
  <si>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</si>
  <si>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</si>
  <si>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</si>
  <si>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</si>
  <si>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</si>
  <si>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</si>
  <si>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</si>
  <si>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</si>
  <si>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</si>
  <si>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</si>
  <si>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</si>
  <si>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</si>
  <si>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</si>
  <si>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</si>
  <si>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</si>
  <si>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</si>
  <si>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</si>
  <si>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</si>
  <si>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</si>
  <si>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</si>
  <si>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</si>
  <si>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</si>
  <si>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</si>
  <si>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</si>
  <si>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2"/>
  </si>
  <si>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</si>
  <si>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</si>
  <si>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</si>
  <si>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</si>
  <si>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</si>
  <si>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</si>
  <si>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</si>
  <si>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</si>
  <si>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</si>
  <si>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</si>
  <si>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</si>
  <si>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</si>
  <si>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</si>
  <si>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</si>
  <si>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</si>
  <si>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</si>
  <si>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</si>
  <si>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</si>
  <si>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</si>
  <si>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</si>
  <si>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</si>
  <si>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</si>
  <si>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</si>
  <si>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</si>
  <si>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</si>
  <si>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</si>
  <si>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</si>
  <si>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</si>
  <si>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</si>
  <si>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</si>
  <si>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</si>
  <si>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</si>
  <si>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</si>
  <si>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</si>
  <si>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</si>
  <si>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</si>
  <si>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</si>
  <si>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</si>
  <si>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</si>
  <si>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</si>
  <si>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</si>
  <si>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</si>
  <si>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</si>
  <si>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</si>
  <si>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</si>
  <si>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</si>
  <si>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</si>
  <si>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</si>
  <si>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</si>
  <si>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</si>
  <si>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</si>
  <si>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</si>
  <si>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</si>
  <si>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</si>
  <si>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</si>
  <si>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</si>
  <si>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</si>
  <si>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</si>
  <si>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</si>
  <si>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</si>
  <si>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</si>
  <si>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</si>
  <si>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</si>
  <si>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</si>
  <si>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</si>
  <si>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</si>
  <si>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</si>
  <si>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</si>
  <si>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</si>
  <si>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</si>
  <si>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</si>
  <si>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</si>
  <si>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</si>
  <si>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</si>
  <si>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</si>
  <si>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</si>
  <si>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</si>
  <si>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</si>
  <si>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</si>
  <si>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</si>
  <si>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</si>
  <si>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</si>
  <si>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</si>
  <si>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</si>
  <si>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</si>
  <si>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</si>
  <si>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</si>
  <si>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</si>
  <si>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</si>
  <si>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</si>
  <si>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</si>
  <si>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</si>
  <si>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</si>
  <si>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</si>
  <si>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</si>
  <si>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</si>
  <si>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</si>
  <si>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</si>
  <si>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</si>
  <si>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</si>
  <si>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</si>
  <si>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</si>
  <si>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</si>
  <si>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</si>
  <si>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</si>
  <si>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</si>
  <si>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</si>
  <si>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</si>
  <si>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</si>
  <si>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</si>
  <si>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</si>
  <si>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</si>
  <si>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</si>
  <si>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</si>
  <si>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</si>
  <si>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</si>
  <si>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</si>
  <si>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</si>
  <si>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</si>
  <si>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</si>
  <si>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</si>
  <si>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</si>
  <si>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</si>
  <si>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</si>
  <si>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</si>
  <si>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</si>
  <si>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</si>
  <si>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</si>
  <si>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</si>
  <si>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</si>
  <si>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</si>
  <si>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</si>
  <si>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</si>
  <si>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</si>
  <si>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</si>
  <si>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</si>
  <si>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</si>
  <si>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</si>
  <si>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</si>
  <si>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</si>
  <si>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</si>
  <si>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</si>
  <si>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</si>
  <si>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</si>
  <si>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</si>
  <si>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</si>
  <si>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</si>
  <si>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</si>
  <si>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</si>
  <si>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</si>
  <si>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</si>
  <si>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</si>
  <si>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</si>
  <si>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</si>
  <si>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</si>
  <si>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</si>
  <si>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</si>
  <si>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</si>
  <si>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</si>
  <si>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</si>
  <si>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</si>
  <si>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</si>
  <si>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</si>
  <si>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</si>
  <si>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</si>
  <si>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</si>
  <si>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</si>
  <si>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</si>
  <si>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</si>
  <si>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4"/>
  </si>
  <si>
    <t>（１）資産項目の明細</t>
    <rPh sb="3" eb="5">
      <t>シサン</t>
    </rPh>
    <rPh sb="5" eb="7">
      <t>コウモク</t>
    </rPh>
    <rPh sb="8" eb="10">
      <t>メイサイ</t>
    </rPh>
    <phoneticPr fontId="4"/>
  </si>
  <si>
    <t>科目</t>
    <rPh sb="0" eb="2">
      <t>カモク</t>
    </rPh>
    <phoneticPr fontId="4"/>
  </si>
  <si>
    <t>附属明細書金額</t>
    <rPh sb="0" eb="5">
      <t>フゾクメイサイショ</t>
    </rPh>
    <rPh sb="5" eb="7">
      <t>キンガク</t>
    </rPh>
    <phoneticPr fontId="4"/>
  </si>
  <si>
    <t>財務諸表金額</t>
    <rPh sb="0" eb="4">
      <t>ザイムショヒョウ</t>
    </rPh>
    <rPh sb="4" eb="6">
      <t>キンガク</t>
    </rPh>
    <phoneticPr fontId="4"/>
  </si>
  <si>
    <t>チェック</t>
    <phoneticPr fontId="4"/>
  </si>
  <si>
    <t>明細書名称</t>
    <rPh sb="0" eb="3">
      <t>メイサイショ</t>
    </rPh>
    <rPh sb="3" eb="5">
      <t>メイショウ</t>
    </rPh>
    <phoneticPr fontId="4"/>
  </si>
  <si>
    <t>③</t>
    <phoneticPr fontId="4"/>
  </si>
  <si>
    <t>出資金</t>
    <rPh sb="0" eb="3">
      <t>シュッシキン</t>
    </rPh>
    <phoneticPr fontId="4"/>
  </si>
  <si>
    <t>①</t>
    <phoneticPr fontId="4"/>
  </si>
  <si>
    <t>②</t>
    <phoneticPr fontId="4"/>
  </si>
  <si>
    <t>④</t>
    <phoneticPr fontId="4"/>
  </si>
  <si>
    <t>⑤</t>
    <phoneticPr fontId="4"/>
  </si>
  <si>
    <t>有形固定資産の明細</t>
    <rPh sb="0" eb="6">
      <t>ユウケイコテイシサン</t>
    </rPh>
    <rPh sb="7" eb="9">
      <t>メイサイ</t>
    </rPh>
    <phoneticPr fontId="4"/>
  </si>
  <si>
    <t>有形固定資産の行政目的別明細</t>
    <rPh sb="0" eb="6">
      <t>ユウケイコテイシサン</t>
    </rPh>
    <rPh sb="7" eb="9">
      <t>ギョウセイ</t>
    </rPh>
    <rPh sb="9" eb="11">
      <t>モクテキ</t>
    </rPh>
    <rPh sb="11" eb="12">
      <t>ベツ</t>
    </rPh>
    <rPh sb="12" eb="14">
      <t>メイサイ</t>
    </rPh>
    <phoneticPr fontId="4"/>
  </si>
  <si>
    <t>投資及び出資金の明細</t>
    <phoneticPr fontId="4"/>
  </si>
  <si>
    <t>財政調整基金</t>
    <rPh sb="0" eb="6">
      <t>ザイセイチョウセイキキン</t>
    </rPh>
    <phoneticPr fontId="4"/>
  </si>
  <si>
    <t>減債基金</t>
    <rPh sb="0" eb="4">
      <t>ゲンサイキキン</t>
    </rPh>
    <phoneticPr fontId="4"/>
  </si>
  <si>
    <t>その他</t>
    <rPh sb="2" eb="3">
      <t>タ</t>
    </rPh>
    <phoneticPr fontId="4"/>
  </si>
  <si>
    <t>貸付金の明細</t>
    <rPh sb="0" eb="2">
      <t>カシツケ</t>
    </rPh>
    <rPh sb="2" eb="3">
      <t>キン</t>
    </rPh>
    <rPh sb="4" eb="6">
      <t>メイサイ</t>
    </rPh>
    <phoneticPr fontId="4"/>
  </si>
  <si>
    <t>長期貸付金</t>
    <rPh sb="0" eb="5">
      <t>チョウキカシツケキン</t>
    </rPh>
    <phoneticPr fontId="4"/>
  </si>
  <si>
    <t>短期貸付金</t>
    <rPh sb="0" eb="5">
      <t>タンキカシツケキン</t>
    </rPh>
    <phoneticPr fontId="4"/>
  </si>
  <si>
    <t>⑥</t>
    <phoneticPr fontId="4"/>
  </si>
  <si>
    <t>未収金</t>
    <rPh sb="0" eb="3">
      <t>ミシュウキン</t>
    </rPh>
    <phoneticPr fontId="4"/>
  </si>
  <si>
    <t>⑦</t>
    <phoneticPr fontId="4"/>
  </si>
  <si>
    <t>長期延滞債権</t>
    <rPh sb="0" eb="6">
      <t>チョウキエンタイサイケン</t>
    </rPh>
    <phoneticPr fontId="4"/>
  </si>
  <si>
    <t>（２）負債項目の明細</t>
    <rPh sb="3" eb="5">
      <t>フサイ</t>
    </rPh>
    <rPh sb="5" eb="7">
      <t>コウモク</t>
    </rPh>
    <rPh sb="8" eb="10">
      <t>メイサイ</t>
    </rPh>
    <phoneticPr fontId="4"/>
  </si>
  <si>
    <t>ー</t>
  </si>
  <si>
    <t>ー</t>
    <phoneticPr fontId="4"/>
  </si>
  <si>
    <t>２．行政コスト計算書の内容に関する明細</t>
    <rPh sb="2" eb="4">
      <t>ギョウセイ</t>
    </rPh>
    <rPh sb="7" eb="10">
      <t>ケイサンショ</t>
    </rPh>
    <rPh sb="11" eb="13">
      <t>ナイヨウ</t>
    </rPh>
    <rPh sb="14" eb="15">
      <t>カン</t>
    </rPh>
    <rPh sb="17" eb="19">
      <t>メイサイ</t>
    </rPh>
    <phoneticPr fontId="4"/>
  </si>
  <si>
    <t>（１）補助金等の明細</t>
    <rPh sb="3" eb="6">
      <t>ホジョキン</t>
    </rPh>
    <rPh sb="6" eb="7">
      <t>トウ</t>
    </rPh>
    <rPh sb="8" eb="10">
      <t>メイサイ</t>
    </rPh>
    <phoneticPr fontId="4"/>
  </si>
  <si>
    <t>補助金等</t>
    <rPh sb="0" eb="3">
      <t>ホジョキン</t>
    </rPh>
    <rPh sb="3" eb="4">
      <t>トウ</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</si>
  <si>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</si>
  <si>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（１）財源の明細</t>
    <rPh sb="3" eb="5">
      <t>ザイゲン</t>
    </rPh>
    <rPh sb="6" eb="8">
      <t>メイサイ</t>
    </rPh>
    <phoneticPr fontId="4"/>
  </si>
  <si>
    <t>（２）財源情報の明細</t>
    <rPh sb="3" eb="5">
      <t>ザイゲン</t>
    </rPh>
    <rPh sb="5" eb="7">
      <t>ジョウホウ</t>
    </rPh>
    <rPh sb="8" eb="10">
      <t>メイサイ</t>
    </rPh>
    <phoneticPr fontId="4"/>
  </si>
  <si>
    <t>税収等</t>
    <rPh sb="0" eb="2">
      <t>ゼイシュウ</t>
    </rPh>
    <rPh sb="2" eb="3">
      <t>トウ</t>
    </rPh>
    <phoneticPr fontId="4"/>
  </si>
  <si>
    <t>国県等補助金</t>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</si>
  <si>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</si>
  <si>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（１）資金の明細</t>
    <rPh sb="3" eb="5">
      <t>シキン</t>
    </rPh>
    <rPh sb="6" eb="8">
      <t>メイサイ</t>
    </rPh>
    <phoneticPr fontId="4"/>
  </si>
  <si>
    <t>地方税</t>
    <rPh sb="0" eb="3">
      <t>チホウゼイ</t>
    </rPh>
    <phoneticPr fontId="4"/>
  </si>
  <si>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</si>
  <si>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</si>
  <si>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</si>
  <si>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</si>
  <si>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2">
      <t>チホウ</t>
    </rPh>
    <rPh sb="2" eb="5">
      <t>ショウヒゼイ</t>
    </rPh>
    <rPh sb="5" eb="8">
      <t>コウフキン</t>
    </rPh>
    <phoneticPr fontId="4"/>
  </si>
  <si>
    <t>自動車取得税交付金</t>
    <rPh sb="0" eb="3">
      <t>ジドウシャ</t>
    </rPh>
    <rPh sb="3" eb="5">
      <t>シュトク</t>
    </rPh>
    <rPh sb="5" eb="6">
      <t>ゼイ</t>
    </rPh>
    <rPh sb="6" eb="9">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</si>
  <si>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</si>
  <si>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</si>
  <si>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</si>
  <si>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国庫支出金</t>
    <rPh sb="0" eb="5">
      <t>コッコシシュツキン</t>
    </rPh>
    <phoneticPr fontId="4"/>
  </si>
  <si>
    <t>県支出金</t>
    <rPh sb="0" eb="4">
      <t>ケンシシュツキン</t>
    </rPh>
    <phoneticPr fontId="4"/>
  </si>
  <si>
    <t>(単位：円)</t>
    <rPh sb="4" eb="5">
      <t>エン</t>
    </rPh>
    <phoneticPr fontId="4"/>
  </si>
  <si>
    <t>貸付金の明細、長期延滞債権の明細の合計</t>
    <rPh sb="0" eb="2">
      <t>カシツケ</t>
    </rPh>
    <rPh sb="2" eb="3">
      <t>キン</t>
    </rPh>
    <rPh sb="4" eb="6">
      <t>メイサイ</t>
    </rPh>
    <rPh sb="17" eb="19">
      <t>ゴウケイ</t>
    </rPh>
    <phoneticPr fontId="4"/>
  </si>
  <si>
    <t>貸付金の明細、未収金の明細の合計</t>
    <rPh sb="0" eb="2">
      <t>カシツケ</t>
    </rPh>
    <rPh sb="2" eb="3">
      <t>キン</t>
    </rPh>
    <rPh sb="4" eb="6">
      <t>メイサイ</t>
    </rPh>
    <rPh sb="7" eb="10">
      <t>ミシュウキン</t>
    </rPh>
    <rPh sb="14" eb="16">
      <t>ゴウケイ</t>
    </rPh>
    <phoneticPr fontId="4"/>
  </si>
  <si>
    <t>徴収不能引当金（流動資産）</t>
    <rPh sb="8" eb="10">
      <t>リュウドウ</t>
    </rPh>
    <phoneticPr fontId="4"/>
  </si>
  <si>
    <t>資本的_x000D_補助金</t>
    <phoneticPr fontId="4"/>
  </si>
  <si>
    <t>経常的_x000D_補助金</t>
    <phoneticPr fontId="4"/>
  </si>
  <si>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</si>
  <si>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</si>
  <si>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</si>
  <si>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</si>
  <si>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</si>
  <si>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</si>
  <si>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</si>
  <si>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</si>
  <si>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</si>
  <si>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</si>
  <si>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</si>
  <si>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</si>
  <si>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</si>
  <si>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</si>
  <si>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</si>
  <si>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</si>
  <si>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</si>
  <si>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</si>
  <si>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</si>
  <si>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</si>
  <si>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</si>
  <si>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</si>
  <si>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</si>
  <si>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</si>
  <si>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</si>
  <si>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</si>
  <si>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</si>
  <si>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</si>
  <si>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4"/>
  </si>
  <si>
    <t>財源情報の明細</t>
  </si>
  <si>
    <t>内訳</t>
  </si>
  <si>
    <t>地方債等</t>
  </si>
  <si>
    <t>有形固定資産等の増加</t>
  </si>
  <si>
    <t>貸付金・基金等の増加</t>
  </si>
  <si>
    <t>特別会計繰入金</t>
    <rPh sb="0" eb="2">
      <t>トクベツ</t>
    </rPh>
    <rPh sb="2" eb="4">
      <t>カイケイ</t>
    </rPh>
    <rPh sb="4" eb="6">
      <t>クリイレ</t>
    </rPh>
    <rPh sb="6" eb="7">
      <t>キン</t>
    </rPh>
    <phoneticPr fontId="4"/>
  </si>
  <si>
    <t>現金預金</t>
    <rPh sb="0" eb="2">
      <t>ゲンキン</t>
    </rPh>
    <rPh sb="2" eb="4">
      <t>ヨキン</t>
    </rPh>
    <phoneticPr fontId="2"/>
  </si>
  <si>
    <t>財源内訳チェック</t>
    <rPh sb="0" eb="2">
      <t>ザイゲン</t>
    </rPh>
    <rPh sb="2" eb="4">
      <t>ウチワケ</t>
    </rPh>
    <phoneticPr fontId="4"/>
  </si>
  <si>
    <t>BS</t>
    <phoneticPr fontId="4"/>
  </si>
  <si>
    <t>NW</t>
    <phoneticPr fontId="4"/>
  </si>
  <si>
    <t>固定資産等形成分</t>
    <rPh sb="0" eb="8">
      <t>コテイシサントウケイセイブン</t>
    </rPh>
    <phoneticPr fontId="4"/>
  </si>
  <si>
    <t>余剰分（不足分）</t>
    <rPh sb="0" eb="3">
      <t>ヨジョウブン</t>
    </rPh>
    <rPh sb="4" eb="7">
      <t>フソクブン</t>
    </rPh>
    <phoneticPr fontId="4"/>
  </si>
  <si>
    <t>現金預金内訳チェック</t>
    <rPh sb="0" eb="4">
      <t>ゲンキンヨキン</t>
    </rPh>
    <rPh sb="4" eb="6">
      <t>ウチワケ</t>
    </rPh>
    <phoneticPr fontId="4"/>
  </si>
  <si>
    <t>現金預金</t>
    <phoneticPr fontId="4"/>
  </si>
  <si>
    <t>CF</t>
    <phoneticPr fontId="4"/>
  </si>
  <si>
    <t>税収等（NW税収等－CF財務活動支出）</t>
    <rPh sb="0" eb="3">
      <t>ゼイシュウトウ</t>
    </rPh>
    <rPh sb="6" eb="9">
      <t>ゼイシュウトウ</t>
    </rPh>
    <rPh sb="12" eb="14">
      <t>ザイム</t>
    </rPh>
    <rPh sb="14" eb="16">
      <t>カツドウ</t>
    </rPh>
    <rPh sb="16" eb="18">
      <t>シシュツ</t>
    </rPh>
    <phoneticPr fontId="4"/>
  </si>
  <si>
    <t>市場価格のないもののうち連結対象団体に対するもの</t>
    <phoneticPr fontId="4"/>
  </si>
  <si>
    <t>資本的補助金</t>
    <rPh sb="0" eb="3">
      <t>シホンテキ</t>
    </rPh>
    <phoneticPr fontId="4"/>
  </si>
  <si>
    <t>純行政コスト</t>
    <phoneticPr fontId="4"/>
  </si>
  <si>
    <t>有形固定資産等の増加</t>
    <phoneticPr fontId="4"/>
  </si>
  <si>
    <t>税収等</t>
    <phoneticPr fontId="4"/>
  </si>
  <si>
    <t>財源の明細</t>
    <phoneticPr fontId="4"/>
  </si>
  <si>
    <t>一般会計等相殺</t>
    <rPh sb="0" eb="5">
      <t>イッパンカイケイトウ</t>
    </rPh>
    <rPh sb="5" eb="7">
      <t>ソウサイ</t>
    </rPh>
    <phoneticPr fontId="4"/>
  </si>
  <si>
    <t>一般会計等（単純合算）</t>
    <rPh sb="0" eb="2">
      <t>イッパン</t>
    </rPh>
    <rPh sb="2" eb="4">
      <t>カイケイ</t>
    </rPh>
    <rPh sb="4" eb="5">
      <t>トウ</t>
    </rPh>
    <rPh sb="6" eb="8">
      <t>タンジュン</t>
    </rPh>
    <rPh sb="8" eb="10">
      <t>ガッサン</t>
    </rPh>
    <phoneticPr fontId="4"/>
  </si>
  <si>
    <t>一般会計等</t>
    <rPh sb="0" eb="5">
      <t>イッパンカイケイトウ</t>
    </rPh>
    <phoneticPr fontId="4"/>
  </si>
  <si>
    <t>自治体名：津島市</t>
  </si>
  <si>
    <t>財政調整基金</t>
    <rPh sb="0" eb="2">
      <t>ザイセイ</t>
    </rPh>
    <rPh sb="2" eb="4">
      <t>チョウセイ</t>
    </rPh>
    <rPh sb="4" eb="6">
      <t>キキン</t>
    </rPh>
    <phoneticPr fontId="8"/>
  </si>
  <si>
    <t>減債基金</t>
    <rPh sb="0" eb="2">
      <t>ゲンサイ</t>
    </rPh>
    <rPh sb="2" eb="4">
      <t>キキン</t>
    </rPh>
    <phoneticPr fontId="8"/>
  </si>
  <si>
    <t>住宅新築資金貸付金（住宅新築資金）</t>
    <rPh sb="0" eb="2">
      <t>ジュウタク</t>
    </rPh>
    <rPh sb="2" eb="4">
      <t>シンチク</t>
    </rPh>
    <rPh sb="4" eb="6">
      <t>シキン</t>
    </rPh>
    <rPh sb="6" eb="8">
      <t>カシツケ</t>
    </rPh>
    <rPh sb="8" eb="9">
      <t>キン</t>
    </rPh>
    <rPh sb="10" eb="12">
      <t>ジュウタク</t>
    </rPh>
    <rPh sb="12" eb="14">
      <t>シンチク</t>
    </rPh>
    <rPh sb="14" eb="16">
      <t>シキン</t>
    </rPh>
    <phoneticPr fontId="4"/>
  </si>
  <si>
    <t>住宅新築資金貸付金（宅地取得資金）</t>
  </si>
  <si>
    <t>分担金及び負担金</t>
    <rPh sb="0" eb="3">
      <t>ブンタンキン</t>
    </rPh>
    <rPh sb="3" eb="4">
      <t>オヨ</t>
    </rPh>
    <rPh sb="5" eb="8">
      <t>フタンキン</t>
    </rPh>
    <phoneticPr fontId="4"/>
  </si>
  <si>
    <t>寄附金</t>
    <rPh sb="0" eb="3">
      <t>キフキン</t>
    </rPh>
    <phoneticPr fontId="4"/>
  </si>
  <si>
    <t>住宅新築資金等貸付事業特別会計</t>
    <phoneticPr fontId="4"/>
  </si>
  <si>
    <t>コミュニティ・プラント事業特別会計</t>
    <rPh sb="11" eb="13">
      <t>ジギョウ</t>
    </rPh>
    <rPh sb="13" eb="15">
      <t>トクベツ</t>
    </rPh>
    <rPh sb="15" eb="17">
      <t>カイケイ</t>
    </rPh>
    <phoneticPr fontId="4"/>
  </si>
  <si>
    <t>一般会計繰入金</t>
    <rPh sb="0" eb="2">
      <t>イッパン</t>
    </rPh>
    <rPh sb="2" eb="4">
      <t>カイケイ</t>
    </rPh>
    <rPh sb="4" eb="6">
      <t>クリイレ</t>
    </rPh>
    <rPh sb="6" eb="7">
      <t>キン</t>
    </rPh>
    <phoneticPr fontId="4"/>
  </si>
  <si>
    <t>一般会計／市民税（個人）</t>
  </si>
  <si>
    <t>一般会計／市民税（法人）</t>
  </si>
  <si>
    <t>一般会計／固定資産税</t>
  </si>
  <si>
    <t>一般会計／軽自動車税</t>
  </si>
  <si>
    <t>一般会計／都市計画税</t>
  </si>
  <si>
    <t>一般会計／分担金及び負担金</t>
  </si>
  <si>
    <t>一般会計／使用料及び手数料</t>
  </si>
  <si>
    <t>一般会計／諸収入(雑入）</t>
  </si>
  <si>
    <t>コミュニティ・プラント事業特別会計／使用料及び手数料</t>
  </si>
  <si>
    <t>国民健康保険特別会計／国民健康保険税</t>
  </si>
  <si>
    <t>介護保険特別会計／介護保険料</t>
    <rPh sb="9" eb="11">
      <t>カイゴ</t>
    </rPh>
    <rPh sb="11" eb="14">
      <t>ホケンリョウ</t>
    </rPh>
    <phoneticPr fontId="9"/>
  </si>
  <si>
    <t>後期高齢者医療特別会計／後期高齢者医療保険料</t>
    <rPh sb="12" eb="19">
      <t>コウキコウレイシャイリョウ</t>
    </rPh>
    <rPh sb="19" eb="22">
      <t>ホケンリョウ</t>
    </rPh>
    <phoneticPr fontId="9"/>
  </si>
  <si>
    <t>津島市民病院事業会計未収金</t>
    <rPh sb="0" eb="2">
      <t>ツシマ</t>
    </rPh>
    <rPh sb="2" eb="4">
      <t>シミン</t>
    </rPh>
    <rPh sb="4" eb="6">
      <t>ビョウイン</t>
    </rPh>
    <rPh sb="6" eb="8">
      <t>ジギョウ</t>
    </rPh>
    <rPh sb="8" eb="10">
      <t>カイケイ</t>
    </rPh>
    <rPh sb="10" eb="13">
      <t>ミシュウキン</t>
    </rPh>
    <phoneticPr fontId="4"/>
  </si>
  <si>
    <t>下水道事業会計未収金</t>
    <rPh sb="0" eb="3">
      <t>ゲスイドウ</t>
    </rPh>
    <rPh sb="3" eb="5">
      <t>ジギョウ</t>
    </rPh>
    <rPh sb="5" eb="7">
      <t>カイケイ</t>
    </rPh>
    <rPh sb="7" eb="10">
      <t>ミシュウキン</t>
    </rPh>
    <phoneticPr fontId="4"/>
  </si>
  <si>
    <t>水道事業会計未収金</t>
    <rPh sb="0" eb="2">
      <t>スイドウ</t>
    </rPh>
    <rPh sb="2" eb="4">
      <t>ジギョウ</t>
    </rPh>
    <rPh sb="4" eb="6">
      <t>カイケイ</t>
    </rPh>
    <rPh sb="6" eb="9">
      <t>ミシュウキン</t>
    </rPh>
    <phoneticPr fontId="4"/>
  </si>
  <si>
    <t>利率見直し方式（借入れ後半年ごとに利率の見直しを行うもの）／一般会計</t>
    <rPh sb="12" eb="13">
      <t>ハン</t>
    </rPh>
    <rPh sb="30" eb="32">
      <t>イッパン</t>
    </rPh>
    <rPh sb="32" eb="34">
      <t>カイケイ</t>
    </rPh>
    <phoneticPr fontId="7"/>
  </si>
  <si>
    <t>利率見直し方式（借入れ後５年ごとに利率の見直しを行うもの）／一般会計</t>
    <phoneticPr fontId="4"/>
  </si>
  <si>
    <t>利率見直し方式（借入れ後10年ごとに利率の見直しを行うもの）／一般会計</t>
    <phoneticPr fontId="4"/>
  </si>
  <si>
    <t>利率見直し方式（借入れ後５年ごとに利率の見直しを行うもの）／津島市民病院事業会計</t>
    <rPh sb="30" eb="32">
      <t>ツシマ</t>
    </rPh>
    <rPh sb="32" eb="34">
      <t>シミン</t>
    </rPh>
    <rPh sb="34" eb="36">
      <t>ビョウイン</t>
    </rPh>
    <rPh sb="36" eb="38">
      <t>ジギョウ</t>
    </rPh>
    <rPh sb="38" eb="40">
      <t>カイケイ</t>
    </rPh>
    <phoneticPr fontId="4"/>
  </si>
  <si>
    <t>利率見直し方式（借入れ後５年ごとに利率の見直しを行うもの）／水道事業会計</t>
    <rPh sb="30" eb="32">
      <t>スイドウ</t>
    </rPh>
    <rPh sb="32" eb="34">
      <t>ジギョウ</t>
    </rPh>
    <rPh sb="34" eb="36">
      <t>カイケイ</t>
    </rPh>
    <phoneticPr fontId="4"/>
  </si>
  <si>
    <t>利率見直し方式（借入れ後半年ごとに利率の見直しを行うもの）／下水道事業会計</t>
    <rPh sb="12" eb="13">
      <t>ハン</t>
    </rPh>
    <rPh sb="30" eb="33">
      <t>ゲスイドウ</t>
    </rPh>
    <rPh sb="33" eb="35">
      <t>ジギョウ</t>
    </rPh>
    <rPh sb="35" eb="37">
      <t>カイケイ</t>
    </rPh>
    <phoneticPr fontId="7"/>
  </si>
  <si>
    <t>利率見直し方式（借入れ後５年ごとに利率の見直しを行うもの）／下水道事業会計</t>
    <phoneticPr fontId="4"/>
  </si>
  <si>
    <t>利率見直し方式（借入れ後10年ごとに利率の見直しを行うもの）／下水道事業会計</t>
    <phoneticPr fontId="4"/>
  </si>
  <si>
    <t>社会保険診療報酬支払基金</t>
  </si>
  <si>
    <t>保険料等負担金</t>
  </si>
  <si>
    <t>愛知県後期高齢者医療広域連合　</t>
  </si>
  <si>
    <t>広域連合事務費負担金</t>
  </si>
  <si>
    <t>国民健康保険特別会計</t>
  </si>
  <si>
    <t>国民健康保険税</t>
    <rPh sb="0" eb="2">
      <t>コクミン</t>
    </rPh>
    <rPh sb="2" eb="4">
      <t>ケンコウ</t>
    </rPh>
    <rPh sb="4" eb="6">
      <t>ホケン</t>
    </rPh>
    <rPh sb="6" eb="7">
      <t>ゼイ</t>
    </rPh>
    <phoneticPr fontId="4"/>
  </si>
  <si>
    <t>介護保険特別会計</t>
    <rPh sb="0" eb="2">
      <t>カイゴ</t>
    </rPh>
    <rPh sb="2" eb="4">
      <t>ホケン</t>
    </rPh>
    <rPh sb="4" eb="6">
      <t>トクベツ</t>
    </rPh>
    <rPh sb="6" eb="8">
      <t>カイケイ</t>
    </rPh>
    <phoneticPr fontId="4"/>
  </si>
  <si>
    <t>介護保険料</t>
    <rPh sb="0" eb="2">
      <t>カイゴ</t>
    </rPh>
    <rPh sb="2" eb="5">
      <t>ホケンリョウ</t>
    </rPh>
    <phoneticPr fontId="4"/>
  </si>
  <si>
    <t>支払基金交付金</t>
    <rPh sb="0" eb="2">
      <t>シハライ</t>
    </rPh>
    <rPh sb="2" eb="4">
      <t>キキン</t>
    </rPh>
    <rPh sb="4" eb="7">
      <t>コウフキン</t>
    </rPh>
    <phoneticPr fontId="4"/>
  </si>
  <si>
    <t>後期高齢者医療特別会計</t>
    <rPh sb="0" eb="2">
      <t>コウキ</t>
    </rPh>
    <rPh sb="2" eb="5">
      <t>コウレイシャ</t>
    </rPh>
    <rPh sb="5" eb="7">
      <t>イリョウ</t>
    </rPh>
    <rPh sb="7" eb="9">
      <t>トクベツ</t>
    </rPh>
    <rPh sb="9" eb="11">
      <t>カイケイ</t>
    </rPh>
    <phoneticPr fontId="4"/>
  </si>
  <si>
    <t>後期高齢者医療保険料</t>
    <rPh sb="0" eb="2">
      <t>コウキ</t>
    </rPh>
    <rPh sb="2" eb="5">
      <t>コウレイシャ</t>
    </rPh>
    <rPh sb="5" eb="7">
      <t>イリョウ</t>
    </rPh>
    <rPh sb="7" eb="10">
      <t>ホケンリョウ</t>
    </rPh>
    <phoneticPr fontId="4"/>
  </si>
  <si>
    <t>下水道事業会計</t>
    <rPh sb="0" eb="3">
      <t>ゲスイドウ</t>
    </rPh>
    <rPh sb="3" eb="5">
      <t>ジギョウ</t>
    </rPh>
    <rPh sb="5" eb="7">
      <t>カイケイ</t>
    </rPh>
    <phoneticPr fontId="4"/>
  </si>
  <si>
    <t>水道事業会計</t>
    <rPh sb="0" eb="2">
      <t>スイドウ</t>
    </rPh>
    <rPh sb="2" eb="4">
      <t>ジギョウ</t>
    </rPh>
    <rPh sb="4" eb="6">
      <t>カイケイ</t>
    </rPh>
    <phoneticPr fontId="4"/>
  </si>
  <si>
    <t>全体会計（単純合算）</t>
    <rPh sb="0" eb="2">
      <t>ゼンタイ</t>
    </rPh>
    <rPh sb="2" eb="4">
      <t>カイケイ</t>
    </rPh>
    <rPh sb="5" eb="7">
      <t>タンジュン</t>
    </rPh>
    <rPh sb="7" eb="9">
      <t>ガッサン</t>
    </rPh>
    <phoneticPr fontId="4"/>
  </si>
  <si>
    <t>相殺消去</t>
    <rPh sb="0" eb="2">
      <t>ソウサイ</t>
    </rPh>
    <rPh sb="2" eb="4">
      <t>ショウキョ</t>
    </rPh>
    <phoneticPr fontId="4"/>
  </si>
  <si>
    <t>全体会計</t>
    <rPh sb="0" eb="2">
      <t>ゼンタイ</t>
    </rPh>
    <rPh sb="2" eb="4">
      <t>カイケイ</t>
    </rPh>
    <phoneticPr fontId="4"/>
  </si>
  <si>
    <t>津島市民病院事業会計</t>
    <rPh sb="0" eb="4">
      <t>ツシマシミン</t>
    </rPh>
    <rPh sb="4" eb="6">
      <t>ビョウイン</t>
    </rPh>
    <rPh sb="6" eb="8">
      <t>ジギョウ</t>
    </rPh>
    <rPh sb="8" eb="10">
      <t>カイケイ</t>
    </rPh>
    <phoneticPr fontId="4"/>
  </si>
  <si>
    <t>他会計繰入金</t>
    <rPh sb="0" eb="1">
      <t>タ</t>
    </rPh>
    <rPh sb="1" eb="3">
      <t>カイケイ</t>
    </rPh>
    <rPh sb="3" eb="6">
      <t>クリイレキン</t>
    </rPh>
    <phoneticPr fontId="4"/>
  </si>
  <si>
    <t>負担金交付金</t>
    <rPh sb="0" eb="3">
      <t>フタンキン</t>
    </rPh>
    <rPh sb="3" eb="6">
      <t>コウフキン</t>
    </rPh>
    <phoneticPr fontId="4"/>
  </si>
  <si>
    <t>他会計補助金</t>
    <rPh sb="0" eb="1">
      <t>タ</t>
    </rPh>
    <rPh sb="1" eb="3">
      <t>カイケイ</t>
    </rPh>
    <rPh sb="3" eb="6">
      <t>ホジョキン</t>
    </rPh>
    <phoneticPr fontId="4"/>
  </si>
  <si>
    <t>他会計出資金</t>
    <rPh sb="0" eb="1">
      <t>タ</t>
    </rPh>
    <rPh sb="1" eb="3">
      <t>カイケイ</t>
    </rPh>
    <rPh sb="3" eb="6">
      <t>シュッシキン</t>
    </rPh>
    <phoneticPr fontId="4"/>
  </si>
  <si>
    <t>他会計負担金</t>
    <rPh sb="0" eb="1">
      <t>タ</t>
    </rPh>
    <rPh sb="1" eb="3">
      <t>カイケイ</t>
    </rPh>
    <rPh sb="3" eb="6">
      <t>フタンキン</t>
    </rPh>
    <phoneticPr fontId="4"/>
  </si>
  <si>
    <t>会計：全体会計</t>
  </si>
  <si>
    <t>女性会館建設基金</t>
    <rPh sb="0" eb="2">
      <t>ジョセイ</t>
    </rPh>
    <rPh sb="2" eb="4">
      <t>カイカン</t>
    </rPh>
    <rPh sb="4" eb="6">
      <t>ケンセツ</t>
    </rPh>
    <rPh sb="6" eb="8">
      <t>キキン</t>
    </rPh>
    <phoneticPr fontId="9"/>
  </si>
  <si>
    <t>国際交流基金</t>
    <rPh sb="0" eb="2">
      <t>コクサイ</t>
    </rPh>
    <rPh sb="2" eb="4">
      <t>コウリュウ</t>
    </rPh>
    <rPh sb="4" eb="6">
      <t>キキン</t>
    </rPh>
    <phoneticPr fontId="9"/>
  </si>
  <si>
    <t>福祉基金</t>
    <rPh sb="0" eb="2">
      <t>フクシ</t>
    </rPh>
    <rPh sb="2" eb="4">
      <t>キキン</t>
    </rPh>
    <phoneticPr fontId="9"/>
  </si>
  <si>
    <t>物品調達基金</t>
    <rPh sb="0" eb="2">
      <t>ブッピン</t>
    </rPh>
    <rPh sb="2" eb="4">
      <t>チョウタツ</t>
    </rPh>
    <rPh sb="4" eb="6">
      <t>キキン</t>
    </rPh>
    <phoneticPr fontId="9"/>
  </si>
  <si>
    <t>美術館建設基金</t>
    <rPh sb="0" eb="3">
      <t>ビジュツカン</t>
    </rPh>
    <rPh sb="3" eb="5">
      <t>ケンセツ</t>
    </rPh>
    <rPh sb="5" eb="7">
      <t>キキン</t>
    </rPh>
    <phoneticPr fontId="9"/>
  </si>
  <si>
    <t>ふるさとつしま応援基金</t>
    <rPh sb="7" eb="9">
      <t>オウエン</t>
    </rPh>
    <rPh sb="9" eb="11">
      <t>キキン</t>
    </rPh>
    <phoneticPr fontId="9"/>
  </si>
  <si>
    <t>歴史・文化のまちづくり基金</t>
    <rPh sb="0" eb="2">
      <t>レキシ</t>
    </rPh>
    <rPh sb="3" eb="5">
      <t>ブンカ</t>
    </rPh>
    <rPh sb="11" eb="13">
      <t>キキン</t>
    </rPh>
    <phoneticPr fontId="9"/>
  </si>
  <si>
    <t>介護給付費準備基金</t>
    <rPh sb="0" eb="2">
      <t>カイゴ</t>
    </rPh>
    <rPh sb="2" eb="4">
      <t>キュウフ</t>
    </rPh>
    <rPh sb="4" eb="5">
      <t>ヒ</t>
    </rPh>
    <rPh sb="5" eb="7">
      <t>ジュンビ</t>
    </rPh>
    <rPh sb="7" eb="9">
      <t>キキン</t>
    </rPh>
    <phoneticPr fontId="9"/>
  </si>
  <si>
    <t>国民健康保険事業基金</t>
    <rPh sb="0" eb="2">
      <t>コクミン</t>
    </rPh>
    <rPh sb="2" eb="4">
      <t>ケンコウ</t>
    </rPh>
    <rPh sb="4" eb="6">
      <t>ホケン</t>
    </rPh>
    <rPh sb="6" eb="8">
      <t>ジギョウ</t>
    </rPh>
    <rPh sb="8" eb="10">
      <t>キキン</t>
    </rPh>
    <phoneticPr fontId="16"/>
  </si>
  <si>
    <t>住宅新築資金等貸付事業特別会計／住宅新築資金貸付金</t>
    <rPh sb="16" eb="18">
      <t>ジュウタク</t>
    </rPh>
    <rPh sb="18" eb="20">
      <t>シンチク</t>
    </rPh>
    <rPh sb="20" eb="22">
      <t>シキン</t>
    </rPh>
    <rPh sb="22" eb="24">
      <t>カシツケ</t>
    </rPh>
    <rPh sb="24" eb="25">
      <t>キン</t>
    </rPh>
    <phoneticPr fontId="4"/>
  </si>
  <si>
    <t>その他</t>
    <rPh sb="2" eb="3">
      <t>タ</t>
    </rPh>
    <phoneticPr fontId="9"/>
  </si>
  <si>
    <t>一般被保険者医療給付費分</t>
  </si>
  <si>
    <t>一般被保険者後期高齢者支援金等分</t>
  </si>
  <si>
    <t>介護納付金分</t>
  </si>
  <si>
    <t>在宅医療・介護連携推進事業負担金</t>
  </si>
  <si>
    <t>補助金</t>
    <rPh sb="0" eb="3">
      <t>ホジョキン</t>
    </rPh>
    <phoneticPr fontId="4"/>
  </si>
  <si>
    <t>貸借対照表</t>
  </si>
  <si>
    <t>資金収支計算書</t>
  </si>
  <si>
    <t>純資産変動計算書</t>
  </si>
  <si>
    <t>行政コスト計算書</t>
  </si>
  <si>
    <t>地方債等</t>
    <phoneticPr fontId="4"/>
  </si>
  <si>
    <t xml:space="preserve"> １年内償還予定地方債等</t>
  </si>
  <si>
    <t>地方債等、 １年内償還予定地方債等</t>
    <phoneticPr fontId="4"/>
  </si>
  <si>
    <t>地方債等（CF地方債等収入と一致）</t>
    <rPh sb="11" eb="13">
      <t>シュウニュウ</t>
    </rPh>
    <rPh sb="14" eb="16">
      <t>イッチ</t>
    </rPh>
    <phoneticPr fontId="4"/>
  </si>
  <si>
    <t>年度：令和元年度</t>
    <rPh sb="3" eb="5">
      <t>レイワ</t>
    </rPh>
    <rPh sb="5" eb="6">
      <t>ゲン</t>
    </rPh>
    <phoneticPr fontId="4"/>
  </si>
  <si>
    <t>名古屋西流通センター（株）</t>
    <rPh sb="0" eb="3">
      <t>ナゴヤ</t>
    </rPh>
    <rPh sb="3" eb="4">
      <t>ニシ</t>
    </rPh>
    <rPh sb="4" eb="6">
      <t>リュウツウ</t>
    </rPh>
    <rPh sb="10" eb="13">
      <t>カブ</t>
    </rPh>
    <phoneticPr fontId="11"/>
  </si>
  <si>
    <t>西尾張シーエーティービー（株）</t>
    <rPh sb="0" eb="1">
      <t>ニシ</t>
    </rPh>
    <rPh sb="1" eb="3">
      <t>オワリ</t>
    </rPh>
    <rPh sb="12" eb="15">
      <t>カブ</t>
    </rPh>
    <phoneticPr fontId="11"/>
  </si>
  <si>
    <t>名古屋西部ソイルリサイクル（株）</t>
    <rPh sb="0" eb="3">
      <t>ナゴヤ</t>
    </rPh>
    <rPh sb="3" eb="5">
      <t>セイブ</t>
    </rPh>
    <rPh sb="13" eb="16">
      <t>カブ</t>
    </rPh>
    <phoneticPr fontId="11"/>
  </si>
  <si>
    <t>（公財）一宮地場産業ファッションデザインセンター出捐金</t>
    <rPh sb="1" eb="2">
      <t>コウ</t>
    </rPh>
    <rPh sb="2" eb="3">
      <t>ザイ</t>
    </rPh>
    <rPh sb="4" eb="6">
      <t>イチノミヤ</t>
    </rPh>
    <rPh sb="6" eb="8">
      <t>ジバ</t>
    </rPh>
    <rPh sb="8" eb="10">
      <t>サンギョウ</t>
    </rPh>
    <phoneticPr fontId="11"/>
  </si>
  <si>
    <t>愛知県信用保証協会</t>
    <rPh sb="0" eb="3">
      <t>アイチケン</t>
    </rPh>
    <rPh sb="3" eb="5">
      <t>シンヨウ</t>
    </rPh>
    <rPh sb="5" eb="7">
      <t>ホショウ</t>
    </rPh>
    <rPh sb="7" eb="9">
      <t>キョウカイ</t>
    </rPh>
    <phoneticPr fontId="11"/>
  </si>
  <si>
    <t>神島田祖父母の家温泉加入金</t>
    <rPh sb="0" eb="1">
      <t>カミ</t>
    </rPh>
    <rPh sb="1" eb="3">
      <t>シマダ</t>
    </rPh>
    <rPh sb="3" eb="6">
      <t>ソフボ</t>
    </rPh>
    <rPh sb="7" eb="8">
      <t>イエ</t>
    </rPh>
    <rPh sb="8" eb="10">
      <t>オンセン</t>
    </rPh>
    <rPh sb="10" eb="13">
      <t>カニュウキン</t>
    </rPh>
    <phoneticPr fontId="11"/>
  </si>
  <si>
    <t>（公財）愛知県国際交流協会出捐金</t>
    <rPh sb="1" eb="2">
      <t>コウ</t>
    </rPh>
    <rPh sb="2" eb="3">
      <t>ザイ</t>
    </rPh>
    <rPh sb="4" eb="7">
      <t>アイチケン</t>
    </rPh>
    <rPh sb="7" eb="9">
      <t>コクサイ</t>
    </rPh>
    <rPh sb="9" eb="11">
      <t>コウリュウ</t>
    </rPh>
    <rPh sb="11" eb="13">
      <t>キョウカイ</t>
    </rPh>
    <rPh sb="13" eb="15">
      <t>シュツエン</t>
    </rPh>
    <rPh sb="15" eb="16">
      <t>キン</t>
    </rPh>
    <phoneticPr fontId="11"/>
  </si>
  <si>
    <t>（一財）地域活性化センター基本財産出捐金</t>
    <rPh sb="1" eb="2">
      <t>イチ</t>
    </rPh>
    <rPh sb="2" eb="3">
      <t>ザイ</t>
    </rPh>
    <rPh sb="4" eb="6">
      <t>チイキ</t>
    </rPh>
    <rPh sb="6" eb="9">
      <t>カッセイカ</t>
    </rPh>
    <rPh sb="13" eb="15">
      <t>キホン</t>
    </rPh>
    <rPh sb="15" eb="17">
      <t>ザイサン</t>
    </rPh>
    <phoneticPr fontId="11"/>
  </si>
  <si>
    <t>（公財）暴力追放愛知県民会議出捐金</t>
    <rPh sb="4" eb="6">
      <t>ボウリョク</t>
    </rPh>
    <rPh sb="6" eb="8">
      <t>ツイホウ</t>
    </rPh>
    <rPh sb="8" eb="10">
      <t>アイチ</t>
    </rPh>
    <rPh sb="10" eb="12">
      <t>ケンミン</t>
    </rPh>
    <rPh sb="12" eb="14">
      <t>カイギ</t>
    </rPh>
    <phoneticPr fontId="10"/>
  </si>
  <si>
    <t>地方公共団体金融機構</t>
    <rPh sb="0" eb="2">
      <t>チホウ</t>
    </rPh>
    <rPh sb="2" eb="4">
      <t>コウキョウ</t>
    </rPh>
    <rPh sb="4" eb="6">
      <t>ダンタイ</t>
    </rPh>
    <rPh sb="6" eb="8">
      <t>キンユウ</t>
    </rPh>
    <rPh sb="8" eb="10">
      <t>キコウ</t>
    </rPh>
    <phoneticPr fontId="11"/>
  </si>
  <si>
    <t>森林環境譲与税</t>
    <rPh sb="0" eb="2">
      <t>シンリン</t>
    </rPh>
    <rPh sb="2" eb="4">
      <t>カンキョウ</t>
    </rPh>
    <rPh sb="4" eb="6">
      <t>ジョウヨ</t>
    </rPh>
    <rPh sb="6" eb="7">
      <t>ゼイ</t>
    </rPh>
    <phoneticPr fontId="4"/>
  </si>
  <si>
    <t>（令和2年3月31日現在）</t>
  </si>
  <si>
    <t>自　平成31年4月1日</t>
  </si>
  <si>
    <t>至　令和2年3月31日</t>
  </si>
  <si>
    <t>利率見直し方式（借入れ後半年ごとに利率の見直しを行うもの）／津島市民病院事業会計</t>
    <rPh sb="30" eb="32">
      <t>ツシマ</t>
    </rPh>
    <rPh sb="32" eb="34">
      <t>シミン</t>
    </rPh>
    <rPh sb="34" eb="36">
      <t>ビョウイン</t>
    </rPh>
    <rPh sb="36" eb="38">
      <t>ジギョウ</t>
    </rPh>
    <rPh sb="38" eb="40">
      <t>カイケイ</t>
    </rPh>
    <phoneticPr fontId="4"/>
  </si>
  <si>
    <t>利率見直し方式（借入れ後10年ごとに利率の見直しを行うもの）／水道事業会計</t>
    <rPh sb="31" eb="33">
      <t>スイドウ</t>
    </rPh>
    <rPh sb="33" eb="35">
      <t>ジギョウ</t>
    </rPh>
    <rPh sb="35" eb="37">
      <t>カイケイ</t>
    </rPh>
    <phoneticPr fontId="4"/>
  </si>
  <si>
    <t>年度：令和元年度</t>
  </si>
  <si>
    <t>民間保育所等緊急整備費補助金</t>
  </si>
  <si>
    <t>神島田保育所</t>
    <rPh sb="0" eb="3">
      <t>カミシマタ</t>
    </rPh>
    <rPh sb="3" eb="5">
      <t>ホイク</t>
    </rPh>
    <rPh sb="5" eb="6">
      <t>ジョ</t>
    </rPh>
    <phoneticPr fontId="18"/>
  </si>
  <si>
    <t>市内の民間保育所等の大規模改修に対する補助</t>
    <rPh sb="0" eb="2">
      <t>シナイ</t>
    </rPh>
    <rPh sb="3" eb="5">
      <t>ミンカン</t>
    </rPh>
    <rPh sb="5" eb="7">
      <t>ホイク</t>
    </rPh>
    <rPh sb="7" eb="8">
      <t>ジョ</t>
    </rPh>
    <rPh sb="8" eb="9">
      <t>トウ</t>
    </rPh>
    <rPh sb="10" eb="13">
      <t>ダイキボ</t>
    </rPh>
    <rPh sb="13" eb="15">
      <t>カイシュウ</t>
    </rPh>
    <rPh sb="16" eb="17">
      <t>タイ</t>
    </rPh>
    <rPh sb="19" eb="21">
      <t>ホジョ</t>
    </rPh>
    <phoneticPr fontId="18"/>
  </si>
  <si>
    <t>県営事業負担金</t>
    <rPh sb="0" eb="2">
      <t>ケンエイ</t>
    </rPh>
    <rPh sb="2" eb="4">
      <t>ジギョウ</t>
    </rPh>
    <rPh sb="4" eb="7">
      <t>フタンキン</t>
    </rPh>
    <phoneticPr fontId="18"/>
  </si>
  <si>
    <t>愛知県</t>
    <rPh sb="0" eb="3">
      <t>アイチケン</t>
    </rPh>
    <phoneticPr fontId="18"/>
  </si>
  <si>
    <t>県が実施する工事の負担金</t>
    <rPh sb="0" eb="1">
      <t>ケン</t>
    </rPh>
    <rPh sb="2" eb="4">
      <t>ジッシ</t>
    </rPh>
    <rPh sb="6" eb="8">
      <t>コウジ</t>
    </rPh>
    <rPh sb="9" eb="12">
      <t>フタンキン</t>
    </rPh>
    <phoneticPr fontId="18"/>
  </si>
  <si>
    <t>山車蔵修景整備事業補助金</t>
    <rPh sb="0" eb="2">
      <t>ダシ</t>
    </rPh>
    <rPh sb="2" eb="3">
      <t>クラ</t>
    </rPh>
    <rPh sb="3" eb="5">
      <t>シュウケイ</t>
    </rPh>
    <rPh sb="5" eb="7">
      <t>セイビ</t>
    </rPh>
    <rPh sb="7" eb="9">
      <t>ジギョウ</t>
    </rPh>
    <rPh sb="9" eb="12">
      <t>ホジョキン</t>
    </rPh>
    <phoneticPr fontId="18"/>
  </si>
  <si>
    <t>町内会</t>
    <rPh sb="0" eb="2">
      <t>チョウナイ</t>
    </rPh>
    <rPh sb="2" eb="3">
      <t>カイ</t>
    </rPh>
    <phoneticPr fontId="18"/>
  </si>
  <si>
    <t>市内に点在する山車蔵の建て替えや一部改修に対する補助</t>
    <rPh sb="0" eb="2">
      <t>シナイ</t>
    </rPh>
    <rPh sb="3" eb="5">
      <t>テンザイ</t>
    </rPh>
    <rPh sb="7" eb="9">
      <t>ダシ</t>
    </rPh>
    <rPh sb="9" eb="10">
      <t>グラ</t>
    </rPh>
    <rPh sb="11" eb="12">
      <t>タ</t>
    </rPh>
    <rPh sb="13" eb="14">
      <t>カ</t>
    </rPh>
    <rPh sb="16" eb="18">
      <t>イチブ</t>
    </rPh>
    <rPh sb="18" eb="20">
      <t>カイシュウ</t>
    </rPh>
    <rPh sb="21" eb="22">
      <t>タイ</t>
    </rPh>
    <rPh sb="24" eb="26">
      <t>ホジョ</t>
    </rPh>
    <phoneticPr fontId="18"/>
  </si>
  <si>
    <t>土地改良区工事費補助金</t>
    <rPh sb="0" eb="2">
      <t>トチ</t>
    </rPh>
    <rPh sb="2" eb="4">
      <t>カイリョウ</t>
    </rPh>
    <rPh sb="4" eb="5">
      <t>ク</t>
    </rPh>
    <rPh sb="5" eb="8">
      <t>コウジヒ</t>
    </rPh>
    <rPh sb="8" eb="11">
      <t>ホジョキン</t>
    </rPh>
    <phoneticPr fontId="18"/>
  </si>
  <si>
    <t>土地改良区</t>
    <rPh sb="0" eb="2">
      <t>トチ</t>
    </rPh>
    <rPh sb="2" eb="4">
      <t>カイリョウ</t>
    </rPh>
    <rPh sb="4" eb="5">
      <t>ク</t>
    </rPh>
    <phoneticPr fontId="18"/>
  </si>
  <si>
    <t>土地改良区が行う工事に対する補助</t>
    <rPh sb="0" eb="2">
      <t>トチ</t>
    </rPh>
    <rPh sb="2" eb="4">
      <t>カイリョウ</t>
    </rPh>
    <rPh sb="4" eb="5">
      <t>ク</t>
    </rPh>
    <rPh sb="6" eb="7">
      <t>オコナ</t>
    </rPh>
    <rPh sb="8" eb="10">
      <t>コウジ</t>
    </rPh>
    <rPh sb="11" eb="12">
      <t>タイ</t>
    </rPh>
    <rPh sb="14" eb="16">
      <t>ホジョ</t>
    </rPh>
    <phoneticPr fontId="18"/>
  </si>
  <si>
    <t>民間木造・非木造耐震改修費等補助金</t>
    <rPh sb="2" eb="4">
      <t>モクゾウ</t>
    </rPh>
    <rPh sb="5" eb="6">
      <t>ヒ</t>
    </rPh>
    <rPh sb="6" eb="8">
      <t>モクゾウ</t>
    </rPh>
    <rPh sb="8" eb="10">
      <t>タイシン</t>
    </rPh>
    <rPh sb="10" eb="12">
      <t>カイシュウ</t>
    </rPh>
    <rPh sb="12" eb="13">
      <t>ヒ</t>
    </rPh>
    <rPh sb="13" eb="14">
      <t>トウ</t>
    </rPh>
    <rPh sb="14" eb="17">
      <t>ホジョキン</t>
    </rPh>
    <phoneticPr fontId="18"/>
  </si>
  <si>
    <t>市民</t>
    <rPh sb="0" eb="2">
      <t>シミン</t>
    </rPh>
    <phoneticPr fontId="18"/>
  </si>
  <si>
    <t>市民が行う耐震改修工事に対する補助</t>
    <rPh sb="0" eb="2">
      <t>シミン</t>
    </rPh>
    <rPh sb="3" eb="4">
      <t>オコナ</t>
    </rPh>
    <rPh sb="5" eb="7">
      <t>タイシン</t>
    </rPh>
    <rPh sb="7" eb="9">
      <t>カイシュウ</t>
    </rPh>
    <rPh sb="9" eb="11">
      <t>コウジ</t>
    </rPh>
    <rPh sb="12" eb="13">
      <t>タイ</t>
    </rPh>
    <rPh sb="15" eb="17">
      <t>ホジョ</t>
    </rPh>
    <phoneticPr fontId="18"/>
  </si>
  <si>
    <t>施設型給付費</t>
    <rPh sb="0" eb="3">
      <t>シセツガタ</t>
    </rPh>
    <rPh sb="3" eb="5">
      <t>キュウフ</t>
    </rPh>
    <rPh sb="5" eb="6">
      <t>ヒ</t>
    </rPh>
    <phoneticPr fontId="18"/>
  </si>
  <si>
    <t>保育所等</t>
    <rPh sb="0" eb="2">
      <t>ホイク</t>
    </rPh>
    <rPh sb="2" eb="3">
      <t>ジョ</t>
    </rPh>
    <rPh sb="3" eb="4">
      <t>トウ</t>
    </rPh>
    <phoneticPr fontId="18"/>
  </si>
  <si>
    <t>子ども・子育て支援交付金新制度に基づく施設型給付</t>
    <rPh sb="0" eb="1">
      <t>コ</t>
    </rPh>
    <rPh sb="4" eb="6">
      <t>コソダ</t>
    </rPh>
    <rPh sb="7" eb="9">
      <t>シエン</t>
    </rPh>
    <rPh sb="9" eb="12">
      <t>コウフキン</t>
    </rPh>
    <rPh sb="12" eb="15">
      <t>シンセイド</t>
    </rPh>
    <rPh sb="16" eb="17">
      <t>モト</t>
    </rPh>
    <rPh sb="19" eb="22">
      <t>シセツガタ</t>
    </rPh>
    <rPh sb="22" eb="24">
      <t>キュウフ</t>
    </rPh>
    <phoneticPr fontId="19"/>
  </si>
  <si>
    <t>海部地区環境事務組合負担金</t>
    <rPh sb="0" eb="2">
      <t>アマ</t>
    </rPh>
    <rPh sb="2" eb="4">
      <t>チク</t>
    </rPh>
    <rPh sb="4" eb="6">
      <t>カンキョウ</t>
    </rPh>
    <rPh sb="6" eb="8">
      <t>ジム</t>
    </rPh>
    <rPh sb="8" eb="10">
      <t>クミアイ</t>
    </rPh>
    <rPh sb="10" eb="13">
      <t>フタンキン</t>
    </rPh>
    <phoneticPr fontId="18"/>
  </si>
  <si>
    <t>海部地区環境事務組合</t>
    <rPh sb="0" eb="2">
      <t>アマ</t>
    </rPh>
    <rPh sb="2" eb="4">
      <t>チク</t>
    </rPh>
    <rPh sb="4" eb="6">
      <t>カンキョウ</t>
    </rPh>
    <rPh sb="6" eb="8">
      <t>ジム</t>
    </rPh>
    <rPh sb="8" eb="10">
      <t>クミアイ</t>
    </rPh>
    <phoneticPr fontId="18"/>
  </si>
  <si>
    <t>海部地区環境事務組合に対する負担金</t>
    <rPh sb="0" eb="10">
      <t>アマチクカンキョウジムクミアイ</t>
    </rPh>
    <rPh sb="11" eb="12">
      <t>タイ</t>
    </rPh>
    <rPh sb="14" eb="17">
      <t>フタンキン</t>
    </rPh>
    <phoneticPr fontId="18"/>
  </si>
  <si>
    <t>プレミアム付商品券事業交付金</t>
    <rPh sb="5" eb="6">
      <t>ツ</t>
    </rPh>
    <rPh sb="6" eb="9">
      <t>ショウヒンケン</t>
    </rPh>
    <rPh sb="9" eb="11">
      <t>ジギョウ</t>
    </rPh>
    <rPh sb="11" eb="14">
      <t>コウフキン</t>
    </rPh>
    <phoneticPr fontId="18"/>
  </si>
  <si>
    <t>商工会議所</t>
    <rPh sb="0" eb="2">
      <t>ショウコウ</t>
    </rPh>
    <rPh sb="2" eb="5">
      <t>カイギショ</t>
    </rPh>
    <phoneticPr fontId="18"/>
  </si>
  <si>
    <t>プレミアム付商品券事業に伴う交付金</t>
    <rPh sb="5" eb="6">
      <t>ツ</t>
    </rPh>
    <rPh sb="6" eb="9">
      <t>ショウヒンケン</t>
    </rPh>
    <rPh sb="9" eb="11">
      <t>ジギョウ</t>
    </rPh>
    <rPh sb="12" eb="13">
      <t>トモナ</t>
    </rPh>
    <rPh sb="14" eb="17">
      <t>コウフキン</t>
    </rPh>
    <phoneticPr fontId="18"/>
  </si>
  <si>
    <t>市民・愛知県国民健康保険団体連合会</t>
    <rPh sb="0" eb="2">
      <t>シミン</t>
    </rPh>
    <rPh sb="3" eb="6">
      <t>アイチケン</t>
    </rPh>
    <rPh sb="6" eb="8">
      <t>コクミン</t>
    </rPh>
    <rPh sb="8" eb="10">
      <t>ケンコウ</t>
    </rPh>
    <rPh sb="10" eb="12">
      <t>ホケン</t>
    </rPh>
    <rPh sb="12" eb="14">
      <t>ダンタイ</t>
    </rPh>
    <rPh sb="14" eb="17">
      <t>レンゴウカイ</t>
    </rPh>
    <phoneticPr fontId="19"/>
  </si>
  <si>
    <t>総合事業給付費負担金</t>
  </si>
  <si>
    <t>社会福祉法人等</t>
    <rPh sb="0" eb="2">
      <t>シャカイ</t>
    </rPh>
    <rPh sb="2" eb="4">
      <t>フクシ</t>
    </rPh>
    <rPh sb="4" eb="6">
      <t>ホウジン</t>
    </rPh>
    <rPh sb="6" eb="7">
      <t>トウ</t>
    </rPh>
    <phoneticPr fontId="18"/>
  </si>
  <si>
    <t>海部医療圏在宅医療・介護連携支援センター</t>
  </si>
  <si>
    <t>介護予防・日常生活支援総合事業補助金</t>
  </si>
  <si>
    <t>老人クラブ</t>
    <rPh sb="0" eb="2">
      <t>ロウジン</t>
    </rPh>
    <phoneticPr fontId="18"/>
  </si>
  <si>
    <t>自動車税環境性能割交付金</t>
    <rPh sb="0" eb="3">
      <t>ジドウシャ</t>
    </rPh>
    <rPh sb="3" eb="4">
      <t>ゼイ</t>
    </rPh>
    <rPh sb="4" eb="6">
      <t>カンキョウ</t>
    </rPh>
    <rPh sb="6" eb="8">
      <t>セイノウ</t>
    </rPh>
    <rPh sb="8" eb="9">
      <t>ワリ</t>
    </rPh>
    <rPh sb="9" eb="12">
      <t>コウフキン</t>
    </rPh>
    <phoneticPr fontId="4"/>
  </si>
  <si>
    <t>【その他】</t>
    <rPh sb="3" eb="4">
      <t>タ</t>
    </rPh>
    <phoneticPr fontId="4"/>
  </si>
  <si>
    <t>その他</t>
    <rPh sb="2" eb="3">
      <t>タ</t>
    </rPh>
    <phoneticPr fontId="2"/>
  </si>
  <si>
    <t>会計：全体会計</t>
    <rPh sb="0" eb="2">
      <t>カイケイ</t>
    </rPh>
    <rPh sb="3" eb="5">
      <t>ゼンタイ</t>
    </rPh>
    <rPh sb="5" eb="7">
      <t>カイケイ</t>
    </rPh>
    <phoneticPr fontId="4"/>
  </si>
  <si>
    <t>（公財）愛知県スポーツ協会出捐金</t>
    <rPh sb="4" eb="7">
      <t>アイチケン</t>
    </rPh>
    <rPh sb="11" eb="13">
      <t>キョウカイ</t>
    </rPh>
    <phoneticPr fontId="11"/>
  </si>
  <si>
    <t>諸収入（うち他会計負担金等）</t>
    <rPh sb="0" eb="3">
      <t>ショシュウニュウ</t>
    </rPh>
    <rPh sb="6" eb="7">
      <t>タ</t>
    </rPh>
    <rPh sb="7" eb="9">
      <t>カイケイ</t>
    </rPh>
    <rPh sb="9" eb="12">
      <t>フタンキン</t>
    </rPh>
    <rPh sb="12" eb="13">
      <t>トウ</t>
    </rPh>
    <phoneticPr fontId="4"/>
  </si>
  <si>
    <t>諸収入（その他）</t>
    <rPh sb="0" eb="3">
      <t>ショシュウニュウ</t>
    </rPh>
    <rPh sb="6" eb="7">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</si>
</sst>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6">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i/>
      <sz val="11"/>
      <color rgb="FF7F7F7F"/>
      <name val="游ゴシック"/>
      <family val="2"/>
      <charset val="128"/>
      <scheme val="minor"/>
    </font>
    <font>
      <sz val="11"/>
      <color theme="0"/>
      <name val="游ゴシック"/>
      <family val="2"/>
      <charset val="128"/>
      <scheme val="minor"/>
    </font>
    <font>
      <b/>
      <sz val="11"/>
      <color theme="1"/>
      <name val="游ゴシック"/>
      <family val="2"/>
      <charset val="128"/>
      <scheme val="minor"/>
    </font>
    <font>
      <sz val="10"/>
      <name val="ＭＳ Ｐゴシック"/>
      <family val="3"/>
      <charset val="128"/>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sz val="11"/>
      <color rgb="FF9C0006"/>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b/>
      <sz val="9"/>
      <color indexed="81"/>
      <name val="MS P ゴシック"/>
      <family val="3"/>
      <charset val="128"/>
    </font>
    <font>
      <b/>
      <sz val="18"/>
      <color theme="1"/>
      <name val="游ゴシック"/>
      <family val="3"/>
      <charset val="128"/>
      <scheme val="minor"/>
    </font>
    <font>
      <sz val="9"/>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6" fillId="0" borderId="0" applyFont="0" applyFill="0" applyBorder="0" applyAlignment="0" applyProtection="0">
      <alignment vertical="center"/>
    </xf>
    <xf numFmtId="0" fontId="6" fillId="0" borderId="0"/>
    <xf numFmtId="0" fontId="10"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139">
    <xf numFmtId="0" fontId="0" fillId="0" borderId="0" xfId="0"/>
    <xf numFmtId="3" fontId="3" fillId="0" borderId="0" xfId="0" applyNumberFormat="1" applyFont="1"/>
    <xf numFmtId="0" fontId="0" fillId="0" borderId="1" xfId="0" applyBorder="1" applyAlignment="1">
      <alignment vertical="center"/>
    </xf>
    <xf numFmtId="0" fontId="5"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6" xfId="0" applyBorder="1" applyAlignment="1">
      <alignment horizontal="center" vertical="center"/>
    </xf>
    <xf numFmtId="38" fontId="0" fillId="0" borderId="0" xfId="0" applyNumberFormat="1"/>
    <xf numFmtId="0" fontId="12" fillId="0" borderId="0" xfId="0" applyFont="1" applyAlignment="1">
      <alignment horizontal="right" vertical="center"/>
    </xf>
    <xf numFmtId="0" fontId="14" fillId="0" borderId="0" xfId="0" applyFont="1" applyAlignment="1">
      <alignment horizontal="right" vertical="center"/>
    </xf>
    <xf numFmtId="0" fontId="11" fillId="0" borderId="10" xfId="0" applyFont="1" applyBorder="1"/>
    <xf numFmtId="0" fontId="0" fillId="3" borderId="1" xfId="0" applyFill="1" applyBorder="1" applyAlignment="1">
      <alignment horizontal="center" vertical="center"/>
    </xf>
    <xf numFmtId="3" fontId="17" fillId="0" borderId="0" xfId="0" applyNumberFormat="1" applyFont="1"/>
    <xf numFmtId="38" fontId="0" fillId="3" borderId="1" xfId="4" applyFont="1" applyFill="1" applyBorder="1" applyAlignment="1">
      <alignment horizontal="center" vertical="center"/>
    </xf>
    <xf numFmtId="38" fontId="0" fillId="0" borderId="1" xfId="4" applyFont="1" applyBorder="1">
      <alignment vertical="center"/>
    </xf>
    <xf numFmtId="3" fontId="0" fillId="0" borderId="1" xfId="4" applyNumberFormat="1" applyFont="1" applyBorder="1">
      <alignment vertical="center"/>
    </xf>
    <xf numFmtId="0" fontId="0" fillId="5" borderId="1" xfId="0" applyFill="1" applyBorder="1"/>
    <xf numFmtId="38" fontId="0" fillId="0" borderId="1" xfId="4" applyFont="1" applyBorder="1" applyAlignment="1">
      <alignment horizontal="center"/>
    </xf>
    <xf numFmtId="38" fontId="0" fillId="0" borderId="1" xfId="4" applyFont="1" applyBorder="1" applyAlignment="1"/>
    <xf numFmtId="0" fontId="0" fillId="0" borderId="3" xfId="0" applyBorder="1" applyAlignment="1">
      <alignment vertical="center"/>
    </xf>
    <xf numFmtId="38" fontId="0" fillId="0" borderId="0" xfId="4" applyFont="1" applyAlignment="1"/>
    <xf numFmtId="176" fontId="17" fillId="0" borderId="1" xfId="0" applyNumberFormat="1" applyFont="1" applyBorder="1" applyAlignment="1">
      <alignment horizontal="right" vertical="center"/>
    </xf>
    <xf numFmtId="0" fontId="11" fillId="0" borderId="0" xfId="0" applyFont="1"/>
    <xf numFmtId="0" fontId="15" fillId="0" borderId="9" xfId="0" applyFont="1" applyBorder="1" applyAlignment="1">
      <alignment horizontal="left" vertical="center"/>
    </xf>
    <xf numFmtId="3" fontId="15" fillId="0" borderId="9" xfId="0" applyNumberFormat="1" applyFont="1" applyBorder="1" applyAlignment="1">
      <alignment horizontal="right"/>
    </xf>
    <xf numFmtId="0" fontId="15" fillId="0" borderId="9" xfId="0" applyFont="1" applyBorder="1"/>
    <xf numFmtId="0" fontId="12" fillId="2" borderId="1" xfId="0" applyFont="1" applyFill="1" applyBorder="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4" fillId="0" borderId="0" xfId="0" applyFont="1" applyAlignment="1">
      <alignment horizontal="left" vertical="center"/>
    </xf>
    <xf numFmtId="3" fontId="18" fillId="0" borderId="0" xfId="0" applyNumberFormat="1" applyFont="1"/>
    <xf numFmtId="3" fontId="18" fillId="0" borderId="0" xfId="0" applyNumberFormat="1" applyFont="1" applyAlignment="1">
      <alignment horizontal="right"/>
    </xf>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7" fillId="0" borderId="1" xfId="0" applyNumberFormat="1" applyFont="1" applyBorder="1" applyAlignment="1">
      <alignment horizontal="left" vertical="center"/>
    </xf>
    <xf numFmtId="3" fontId="22" fillId="0" borderId="1" xfId="0" applyNumberFormat="1" applyFont="1" applyBorder="1" applyAlignment="1">
      <alignment horizontal="left" vertical="center"/>
    </xf>
    <xf numFmtId="37" fontId="17" fillId="0" borderId="1" xfId="0" applyNumberFormat="1" applyFont="1" applyBorder="1" applyAlignment="1">
      <alignment horizontal="right" vertical="center"/>
    </xf>
    <xf numFmtId="3" fontId="21" fillId="0" borderId="0" xfId="0" applyNumberFormat="1" applyFont="1"/>
    <xf numFmtId="3" fontId="23" fillId="0" borderId="0" xfId="0" applyNumberFormat="1" applyFont="1"/>
    <xf numFmtId="3" fontId="17" fillId="2" borderId="1" xfId="0" applyNumberFormat="1" applyFont="1" applyFill="1" applyBorder="1" applyAlignment="1">
      <alignment horizontal="center" vertical="center"/>
    </xf>
    <xf numFmtId="3" fontId="17" fillId="2" borderId="1" xfId="0" applyNumberFormat="1" applyFont="1" applyFill="1" applyBorder="1" applyAlignment="1">
      <alignment horizontal="center" vertical="center" wrapText="1"/>
    </xf>
    <xf numFmtId="3" fontId="17" fillId="0" borderId="1" xfId="0" applyNumberFormat="1" applyFont="1" applyBorder="1" applyAlignment="1">
      <alignment horizontal="right" vertical="center"/>
    </xf>
    <xf numFmtId="3" fontId="17" fillId="0" borderId="1" xfId="0" applyNumberFormat="1" applyFont="1" applyBorder="1" applyAlignment="1">
      <alignment horizontal="center" vertical="center"/>
    </xf>
    <xf numFmtId="10" fontId="17" fillId="0" borderId="1" xfId="1" applyNumberFormat="1" applyFont="1" applyBorder="1" applyAlignment="1">
      <alignment horizontal="right" vertical="center"/>
    </xf>
    <xf numFmtId="3" fontId="17" fillId="0" borderId="8" xfId="0" applyNumberFormat="1" applyFont="1" applyBorder="1" applyAlignment="1">
      <alignment horizontal="right" vertical="center"/>
    </xf>
    <xf numFmtId="10" fontId="17" fillId="0" borderId="1" xfId="0" applyNumberFormat="1" applyFont="1" applyBorder="1" applyAlignment="1">
      <alignment horizontal="right" vertical="center"/>
    </xf>
    <xf numFmtId="37" fontId="17" fillId="0" borderId="8" xfId="0" applyNumberFormat="1" applyFont="1" applyBorder="1" applyAlignment="1">
      <alignment horizontal="right" vertical="center"/>
    </xf>
    <xf numFmtId="3" fontId="17" fillId="0" borderId="2" xfId="0" applyNumberFormat="1" applyFont="1" applyBorder="1" applyAlignment="1">
      <alignment horizontal="center" vertical="center"/>
    </xf>
    <xf numFmtId="37" fontId="17" fillId="0" borderId="2" xfId="0" applyNumberFormat="1" applyFont="1" applyBorder="1" applyAlignment="1">
      <alignment horizontal="right" vertical="center"/>
    </xf>
    <xf numFmtId="3" fontId="17" fillId="0" borderId="11" xfId="0" applyNumberFormat="1" applyFont="1" applyBorder="1" applyAlignment="1">
      <alignment horizontal="left" vertical="center"/>
    </xf>
    <xf numFmtId="37" fontId="17" fillId="0" borderId="11" xfId="0" applyNumberFormat="1" applyFont="1" applyBorder="1" applyAlignment="1">
      <alignment horizontal="right" vertical="center"/>
    </xf>
    <xf numFmtId="3" fontId="17" fillId="2" borderId="4" xfId="0" applyNumberFormat="1" applyFont="1" applyFill="1" applyBorder="1" applyAlignment="1">
      <alignment horizontal="center" vertical="center"/>
    </xf>
    <xf numFmtId="3" fontId="17" fillId="2" borderId="5" xfId="0" applyNumberFormat="1" applyFont="1" applyFill="1" applyBorder="1" applyAlignment="1">
      <alignment horizontal="center" vertical="center"/>
    </xf>
    <xf numFmtId="3" fontId="17" fillId="2" borderId="6" xfId="0" applyNumberFormat="1" applyFont="1" applyFill="1" applyBorder="1" applyAlignment="1">
      <alignment horizontal="center" vertical="center"/>
    </xf>
    <xf numFmtId="3" fontId="17" fillId="2" borderId="7" xfId="0" applyNumberFormat="1" applyFont="1" applyFill="1" applyBorder="1" applyAlignment="1">
      <alignment horizontal="center" vertical="center"/>
    </xf>
    <xf numFmtId="176" fontId="17" fillId="0" borderId="1" xfId="0" applyNumberFormat="1" applyFont="1" applyBorder="1" applyAlignment="1">
      <alignment horizontal="left" vertical="center"/>
    </xf>
    <xf numFmtId="37" fontId="17" fillId="0" borderId="7" xfId="0" applyNumberFormat="1" applyFont="1" applyBorder="1" applyAlignment="1">
      <alignment horizontal="right" vertical="center"/>
    </xf>
    <xf numFmtId="37" fontId="17" fillId="0" borderId="6" xfId="0" applyNumberFormat="1" applyFont="1" applyBorder="1" applyAlignment="1">
      <alignment horizontal="right" vertical="center"/>
    </xf>
    <xf numFmtId="176" fontId="17" fillId="0" borderId="1" xfId="0" applyNumberFormat="1" applyFont="1" applyBorder="1" applyAlignment="1">
      <alignment horizontal="center" vertical="center"/>
    </xf>
    <xf numFmtId="3" fontId="17" fillId="2" borderId="7" xfId="0" applyNumberFormat="1" applyFont="1" applyFill="1" applyBorder="1" applyAlignment="1">
      <alignment horizontal="center" vertical="center" wrapText="1"/>
    </xf>
    <xf numFmtId="37" fontId="17" fillId="0" borderId="7" xfId="3" applyNumberFormat="1" applyFont="1" applyFill="1" applyBorder="1" applyAlignment="1">
      <alignment vertical="center"/>
    </xf>
    <xf numFmtId="3" fontId="17" fillId="0" borderId="1" xfId="3" applyNumberFormat="1" applyFont="1" applyFill="1" applyBorder="1" applyAlignment="1">
      <alignment vertical="center"/>
    </xf>
    <xf numFmtId="37" fontId="17" fillId="0" borderId="1" xfId="5" applyNumberFormat="1" applyFont="1" applyBorder="1" applyAlignment="1">
      <alignment vertical="center"/>
    </xf>
    <xf numFmtId="3" fontId="17" fillId="0" borderId="8" xfId="0" applyNumberFormat="1" applyFont="1" applyBorder="1" applyAlignment="1">
      <alignment horizontal="center" vertical="center"/>
    </xf>
    <xf numFmtId="177" fontId="17" fillId="0" borderId="1" xfId="0" applyNumberFormat="1" applyFont="1" applyBorder="1" applyAlignment="1">
      <alignment horizontal="right" vertical="center"/>
    </xf>
    <xf numFmtId="177" fontId="17" fillId="0" borderId="2" xfId="0" applyNumberFormat="1" applyFont="1" applyBorder="1" applyAlignment="1">
      <alignment horizontal="right" vertical="center"/>
    </xf>
    <xf numFmtId="177" fontId="17" fillId="0" borderId="12" xfId="0" applyNumberFormat="1" applyFont="1" applyBorder="1" applyAlignment="1">
      <alignment horizontal="right" vertical="center"/>
    </xf>
    <xf numFmtId="3" fontId="17" fillId="0" borderId="11"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3" fontId="18" fillId="0" borderId="0" xfId="0" applyNumberFormat="1" applyFont="1" applyAlignment="1">
      <alignment vertical="center"/>
    </xf>
    <xf numFmtId="3" fontId="18" fillId="0" borderId="0" xfId="0" applyNumberFormat="1" applyFont="1" applyAlignment="1">
      <alignment horizontal="right" vertical="center"/>
    </xf>
    <xf numFmtId="3" fontId="24" fillId="0" borderId="7" xfId="0" applyNumberFormat="1" applyFont="1" applyBorder="1" applyAlignment="1">
      <alignment vertical="center"/>
    </xf>
    <xf numFmtId="37" fontId="25" fillId="0" borderId="1" xfId="0" applyNumberFormat="1" applyFont="1" applyBorder="1" applyAlignment="1">
      <alignment horizontal="right" vertical="center"/>
    </xf>
    <xf numFmtId="3" fontId="24" fillId="0" borderId="7" xfId="0" applyNumberFormat="1" applyFont="1" applyBorder="1" applyAlignment="1">
      <alignment horizontal="center" vertical="center"/>
    </xf>
    <xf numFmtId="3" fontId="21" fillId="0" borderId="0" xfId="0" applyNumberFormat="1" applyFont="1" applyAlignment="1">
      <alignment horizontal="center" vertical="center"/>
    </xf>
    <xf numFmtId="3" fontId="17" fillId="2" borderId="1" xfId="0" applyNumberFormat="1" applyFont="1" applyFill="1" applyBorder="1" applyAlignment="1">
      <alignment horizontal="center" vertical="center"/>
    </xf>
    <xf numFmtId="3" fontId="17" fillId="2" borderId="1" xfId="0" applyNumberFormat="1" applyFont="1" applyFill="1" applyBorder="1" applyAlignment="1">
      <alignment horizontal="center" vertical="center" wrapText="1"/>
    </xf>
    <xf numFmtId="3" fontId="17" fillId="2" borderId="3" xfId="0" applyNumberFormat="1" applyFont="1" applyFill="1" applyBorder="1" applyAlignment="1">
      <alignment horizontal="center" vertical="center"/>
    </xf>
    <xf numFmtId="3" fontId="17" fillId="0" borderId="1" xfId="0" applyNumberFormat="1" applyFont="1" applyBorder="1" applyAlignment="1">
      <alignment horizontal="left" vertical="center" wrapText="1"/>
    </xf>
    <xf numFmtId="3" fontId="17" fillId="0" borderId="1" xfId="0" applyNumberFormat="1" applyFont="1" applyBorder="1" applyAlignment="1">
      <alignment horizontal="left" vertical="center"/>
    </xf>
    <xf numFmtId="3" fontId="17" fillId="0" borderId="1" xfId="0" applyNumberFormat="1" applyFont="1" applyBorder="1" applyAlignment="1">
      <alignment horizontal="center" vertical="center"/>
    </xf>
    <xf numFmtId="3" fontId="17" fillId="0" borderId="1" xfId="0" applyNumberFormat="1" applyFont="1" applyBorder="1" applyAlignment="1">
      <alignment vertical="center"/>
    </xf>
    <xf numFmtId="3" fontId="17" fillId="0" borderId="2" xfId="0" applyNumberFormat="1" applyFont="1" applyBorder="1" applyAlignment="1">
      <alignment vertical="center"/>
    </xf>
    <xf numFmtId="3" fontId="17" fillId="0" borderId="1" xfId="0" applyNumberFormat="1" applyFont="1" applyBorder="1" applyAlignment="1">
      <alignment horizontal="center" vertical="center" wrapText="1"/>
    </xf>
    <xf numFmtId="3" fontId="17" fillId="0" borderId="2" xfId="0" applyNumberFormat="1" applyFont="1" applyBorder="1" applyAlignment="1">
      <alignment horizontal="center" vertical="center"/>
    </xf>
    <xf numFmtId="3" fontId="17" fillId="0" borderId="3" xfId="0" applyNumberFormat="1" applyFont="1" applyBorder="1" applyAlignment="1">
      <alignment horizontal="left" vertical="center"/>
    </xf>
    <xf numFmtId="3" fontId="17" fillId="0" borderId="6" xfId="0" applyNumberFormat="1" applyFont="1" applyBorder="1" applyAlignment="1">
      <alignment horizontal="left" vertical="center"/>
    </xf>
    <xf numFmtId="3" fontId="17" fillId="0" borderId="3" xfId="0" applyNumberFormat="1" applyFont="1" applyBorder="1" applyAlignment="1">
      <alignment horizontal="center" vertical="center"/>
    </xf>
    <xf numFmtId="3" fontId="17" fillId="0" borderId="5" xfId="0" applyNumberFormat="1" applyFont="1" applyBorder="1" applyAlignment="1">
      <alignment horizontal="center" vertical="center"/>
    </xf>
    <xf numFmtId="3" fontId="17" fillId="0" borderId="6" xfId="0" applyNumberFormat="1" applyFont="1" applyBorder="1" applyAlignment="1">
      <alignment horizontal="center" vertical="center"/>
    </xf>
    <xf numFmtId="3" fontId="17" fillId="0" borderId="11"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3" fontId="17" fillId="0" borderId="21" xfId="0" applyNumberFormat="1" applyFont="1" applyBorder="1" applyAlignment="1">
      <alignment horizontal="center" vertical="center" wrapText="1"/>
    </xf>
    <xf numFmtId="3" fontId="17" fillId="0" borderId="3" xfId="0" applyNumberFormat="1" applyFont="1" applyBorder="1" applyAlignment="1">
      <alignment horizontal="center" vertical="center" wrapText="1"/>
    </xf>
    <xf numFmtId="3" fontId="17" fillId="0" borderId="6"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7" fillId="0" borderId="18" xfId="0" applyNumberFormat="1" applyFont="1" applyBorder="1" applyAlignment="1">
      <alignment horizontal="center" vertical="center"/>
    </xf>
    <xf numFmtId="3" fontId="17" fillId="0" borderId="19" xfId="0" applyNumberFormat="1" applyFont="1" applyBorder="1" applyAlignment="1">
      <alignment horizontal="center" vertical="center"/>
    </xf>
    <xf numFmtId="3" fontId="17" fillId="0" borderId="20" xfId="0" applyNumberFormat="1" applyFont="1" applyBorder="1" applyAlignment="1">
      <alignment horizontal="center" vertical="center"/>
    </xf>
    <xf numFmtId="3" fontId="17" fillId="0" borderId="11" xfId="0" applyNumberFormat="1" applyFont="1" applyBorder="1" applyAlignment="1">
      <alignment horizontal="center" vertical="center"/>
    </xf>
    <xf numFmtId="3" fontId="17" fillId="0" borderId="9" xfId="0" applyNumberFormat="1" applyFont="1" applyBorder="1" applyAlignment="1">
      <alignment horizontal="center" vertical="center"/>
    </xf>
    <xf numFmtId="3" fontId="17"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18" fillId="0" borderId="0" xfId="0" applyNumberFormat="1" applyFont="1" applyAlignment="1">
      <alignment vertical="center"/>
    </xf>
    <xf numFmtId="3" fontId="24" fillId="2" borderId="7" xfId="0" applyNumberFormat="1" applyFont="1" applyFill="1" applyBorder="1" applyAlignment="1">
      <alignment horizontal="center" vertical="center"/>
    </xf>
    <xf numFmtId="3" fontId="24" fillId="0" borderId="13" xfId="0" applyNumberFormat="1" applyFont="1" applyBorder="1" applyAlignment="1">
      <alignment vertical="center"/>
    </xf>
    <xf numFmtId="3" fontId="24" fillId="2" borderId="1" xfId="0" applyNumberFormat="1" applyFont="1" applyFill="1" applyBorder="1" applyAlignment="1">
      <alignment horizontal="center" vertical="center"/>
    </xf>
    <xf numFmtId="3" fontId="24" fillId="0" borderId="2" xfId="0" applyNumberFormat="1" applyFont="1" applyBorder="1" applyAlignment="1">
      <alignment vertical="center"/>
    </xf>
    <xf numFmtId="0" fontId="13" fillId="0" borderId="0" xfId="0" applyFont="1" applyAlignment="1">
      <alignment horizontal="center" vertical="center"/>
    </xf>
    <xf numFmtId="0" fontId="11" fillId="0" borderId="0" xfId="0" applyFont="1"/>
    <xf numFmtId="0" fontId="14" fillId="0" borderId="0" xfId="0" applyFont="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5" fillId="0" borderId="9" xfId="0" applyFont="1" applyBorder="1" applyAlignment="1">
      <alignment horizontal="left" vertical="center"/>
    </xf>
    <xf numFmtId="3" fontId="15" fillId="0" borderId="9" xfId="0" applyNumberFormat="1" applyFont="1" applyBorder="1" applyAlignment="1">
      <alignment horizontal="right"/>
    </xf>
    <xf numFmtId="0" fontId="15" fillId="0" borderId="9" xfId="0" applyFont="1" applyBorder="1"/>
    <xf numFmtId="0" fontId="12" fillId="2" borderId="1" xfId="0" applyFont="1" applyFill="1"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38" fontId="0" fillId="0" borderId="11" xfId="4" applyFont="1" applyBorder="1" applyAlignment="1">
      <alignment horizontal="right" vertical="center"/>
    </xf>
    <xf numFmtId="38" fontId="0" fillId="0" borderId="12" xfId="4"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6">
    <cellStyle name="パーセント" xfId="1" builtinId="5"/>
    <cellStyle name="桁区切り" xfId="5" builtinId="6"/>
    <cellStyle name="桁区切り 6" xfId="4" xr:uid="{7842D335-E585-411E-B3C4-8FB121819851}"/>
    <cellStyle name="標準" xfId="0" builtinId="0"/>
    <cellStyle name="標準 2" xfId="3" xr:uid="{A7F94614-7AF3-4B45-A79F-00E637B47F33}"/>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workbookViewId="0">
      <selection sqref="A1:H1"/>
    </sheetView>
  </sheetViews>
  <sheetFormatPr defaultColWidth="8.875" defaultRowHeight="15.75"/>
  <cols>
    <col min="1" max="1" width="30.875" style="14" customWidth="1"/>
    <col min="2" max="8" width="15.875" style="14" customWidth="1"/>
    <col min="9" max="16384" width="8.875" style="14"/>
  </cols>
  <sheetData>
    <row r="1" spans="1:8" ht="30">
      <c r="A1" s="77" t="s">
        <v>340</v>
      </c>
      <c r="B1" s="77"/>
      <c r="C1" s="77"/>
      <c r="D1" s="77"/>
      <c r="E1" s="77"/>
      <c r="F1" s="77"/>
      <c r="G1" s="77"/>
      <c r="H1" s="77"/>
    </row>
    <row r="2" spans="1:8" ht="18.75">
      <c r="A2" s="33" t="s">
        <v>393</v>
      </c>
      <c r="B2" s="33"/>
      <c r="C2" s="33"/>
      <c r="D2" s="33"/>
      <c r="E2" s="33"/>
      <c r="F2" s="33"/>
      <c r="G2" s="33"/>
      <c r="H2" s="34" t="s">
        <v>473</v>
      </c>
    </row>
    <row r="3" spans="1:8" ht="18.75">
      <c r="A3" s="33" t="s">
        <v>448</v>
      </c>
      <c r="B3" s="33"/>
      <c r="C3" s="33"/>
      <c r="D3" s="33"/>
      <c r="E3" s="33"/>
      <c r="F3" s="33"/>
      <c r="G3" s="33"/>
      <c r="H3" s="33"/>
    </row>
    <row r="4" spans="1:8" ht="18.75">
      <c r="A4" s="33"/>
      <c r="B4" s="33"/>
      <c r="C4" s="33"/>
      <c r="D4" s="33"/>
      <c r="E4" s="33"/>
      <c r="F4" s="33"/>
      <c r="G4" s="33"/>
      <c r="H4" s="34" t="s">
        <v>121</v>
      </c>
    </row>
    <row r="5" spans="1:8" ht="47.25">
      <c r="A5" s="35" t="s">
        <v>91</v>
      </c>
      <c r="B5" s="36" t="s">
        <v>341</v>
      </c>
      <c r="C5" s="36" t="s">
        <v>342</v>
      </c>
      <c r="D5" s="36" t="s">
        <v>343</v>
      </c>
      <c r="E5" s="36" t="s">
        <v>344</v>
      </c>
      <c r="F5" s="36" t="s">
        <v>345</v>
      </c>
      <c r="G5" s="36" t="s">
        <v>346</v>
      </c>
      <c r="H5" s="36" t="s">
        <v>347</v>
      </c>
    </row>
    <row r="6" spans="1:8">
      <c r="A6" s="37" t="s">
        <v>348</v>
      </c>
      <c r="B6" s="39">
        <v>77289058873</v>
      </c>
      <c r="C6" s="39">
        <v>1009768897</v>
      </c>
      <c r="D6" s="39">
        <v>503660314</v>
      </c>
      <c r="E6" s="39">
        <v>77795167456</v>
      </c>
      <c r="F6" s="39">
        <v>37245953878</v>
      </c>
      <c r="G6" s="39">
        <v>1187385201</v>
      </c>
      <c r="H6" s="39">
        <v>40549213578</v>
      </c>
    </row>
    <row r="7" spans="1:8">
      <c r="A7" s="37" t="s">
        <v>349</v>
      </c>
      <c r="B7" s="39">
        <v>17514387401</v>
      </c>
      <c r="C7" s="39">
        <v>108059008</v>
      </c>
      <c r="D7" s="39">
        <v>255717082</v>
      </c>
      <c r="E7" s="39">
        <v>17366729327</v>
      </c>
      <c r="F7" s="39" t="s">
        <v>24</v>
      </c>
      <c r="G7" s="39" t="s">
        <v>24</v>
      </c>
      <c r="H7" s="39">
        <v>17366729327</v>
      </c>
    </row>
    <row r="8" spans="1:8">
      <c r="A8" s="37" t="s">
        <v>350</v>
      </c>
      <c r="B8" s="39" t="s">
        <v>24</v>
      </c>
      <c r="C8" s="39" t="s">
        <v>24</v>
      </c>
      <c r="D8" s="39" t="s">
        <v>24</v>
      </c>
      <c r="E8" s="39" t="s">
        <v>24</v>
      </c>
      <c r="F8" s="39" t="s">
        <v>24</v>
      </c>
      <c r="G8" s="39" t="s">
        <v>24</v>
      </c>
      <c r="H8" s="39" t="s">
        <v>24</v>
      </c>
    </row>
    <row r="9" spans="1:8">
      <c r="A9" s="37" t="s">
        <v>351</v>
      </c>
      <c r="B9" s="39">
        <v>58783511758</v>
      </c>
      <c r="C9" s="39">
        <v>779342189</v>
      </c>
      <c r="D9" s="39">
        <v>225335232</v>
      </c>
      <c r="E9" s="39">
        <v>59337518715</v>
      </c>
      <c r="F9" s="39">
        <v>36554000838</v>
      </c>
      <c r="G9" s="39">
        <v>1160851687</v>
      </c>
      <c r="H9" s="39">
        <v>22783517877</v>
      </c>
    </row>
    <row r="10" spans="1:8">
      <c r="A10" s="37" t="s">
        <v>352</v>
      </c>
      <c r="B10" s="39">
        <v>968551714</v>
      </c>
      <c r="C10" s="39">
        <v>100643800</v>
      </c>
      <c r="D10" s="39" t="s">
        <v>24</v>
      </c>
      <c r="E10" s="39">
        <v>1069195514</v>
      </c>
      <c r="F10" s="39">
        <v>691953040</v>
      </c>
      <c r="G10" s="39">
        <v>26533514</v>
      </c>
      <c r="H10" s="39">
        <v>377242474</v>
      </c>
    </row>
    <row r="11" spans="1:8">
      <c r="A11" s="37" t="s">
        <v>353</v>
      </c>
      <c r="B11" s="39" t="s">
        <v>24</v>
      </c>
      <c r="C11" s="39" t="s">
        <v>24</v>
      </c>
      <c r="D11" s="39" t="s">
        <v>24</v>
      </c>
      <c r="E11" s="39" t="s">
        <v>24</v>
      </c>
      <c r="F11" s="39" t="s">
        <v>24</v>
      </c>
      <c r="G11" s="39" t="s">
        <v>24</v>
      </c>
      <c r="H11" s="39" t="s">
        <v>24</v>
      </c>
    </row>
    <row r="12" spans="1:8">
      <c r="A12" s="37" t="s">
        <v>354</v>
      </c>
      <c r="B12" s="39" t="s">
        <v>24</v>
      </c>
      <c r="C12" s="39" t="s">
        <v>24</v>
      </c>
      <c r="D12" s="39" t="s">
        <v>24</v>
      </c>
      <c r="E12" s="39" t="s">
        <v>24</v>
      </c>
      <c r="F12" s="39" t="s">
        <v>24</v>
      </c>
      <c r="G12" s="39" t="s">
        <v>24</v>
      </c>
      <c r="H12" s="39" t="s">
        <v>24</v>
      </c>
    </row>
    <row r="13" spans="1:8">
      <c r="A13" s="37" t="s">
        <v>355</v>
      </c>
      <c r="B13" s="39" t="s">
        <v>24</v>
      </c>
      <c r="C13" s="39" t="s">
        <v>24</v>
      </c>
      <c r="D13" s="39" t="s">
        <v>24</v>
      </c>
      <c r="E13" s="39" t="s">
        <v>24</v>
      </c>
      <c r="F13" s="39" t="s">
        <v>24</v>
      </c>
      <c r="G13" s="39" t="s">
        <v>24</v>
      </c>
      <c r="H13" s="39" t="s">
        <v>24</v>
      </c>
    </row>
    <row r="14" spans="1:8">
      <c r="A14" s="37" t="s">
        <v>62</v>
      </c>
      <c r="B14" s="39" t="s">
        <v>24</v>
      </c>
      <c r="C14" s="39" t="s">
        <v>24</v>
      </c>
      <c r="D14" s="39" t="s">
        <v>24</v>
      </c>
      <c r="E14" s="39" t="s">
        <v>24</v>
      </c>
      <c r="F14" s="39" t="s">
        <v>24</v>
      </c>
      <c r="G14" s="39" t="s">
        <v>24</v>
      </c>
      <c r="H14" s="39" t="s">
        <v>24</v>
      </c>
    </row>
    <row r="15" spans="1:8">
      <c r="A15" s="37" t="s">
        <v>356</v>
      </c>
      <c r="B15" s="39">
        <v>22608000</v>
      </c>
      <c r="C15" s="39">
        <v>21723900</v>
      </c>
      <c r="D15" s="39">
        <v>22608000</v>
      </c>
      <c r="E15" s="39">
        <v>21723900</v>
      </c>
      <c r="F15" s="39" t="s">
        <v>24</v>
      </c>
      <c r="G15" s="39" t="s">
        <v>24</v>
      </c>
      <c r="H15" s="39">
        <v>21723900</v>
      </c>
    </row>
    <row r="16" spans="1:8">
      <c r="A16" s="37" t="s">
        <v>357</v>
      </c>
      <c r="B16" s="39">
        <v>119943909275</v>
      </c>
      <c r="C16" s="39">
        <v>1185340004</v>
      </c>
      <c r="D16" s="39">
        <v>175125371</v>
      </c>
      <c r="E16" s="39">
        <v>120954123908</v>
      </c>
      <c r="F16" s="39">
        <v>67581359220</v>
      </c>
      <c r="G16" s="39">
        <v>2255682083</v>
      </c>
      <c r="H16" s="39">
        <v>53372764688</v>
      </c>
    </row>
    <row r="17" spans="1:8">
      <c r="A17" s="37" t="s">
        <v>349</v>
      </c>
      <c r="B17" s="39">
        <v>5123927070</v>
      </c>
      <c r="C17" s="39">
        <v>1259596</v>
      </c>
      <c r="D17" s="39">
        <v>4432588</v>
      </c>
      <c r="E17" s="39">
        <v>5120754078</v>
      </c>
      <c r="F17" s="39" t="s">
        <v>24</v>
      </c>
      <c r="G17" s="39" t="s">
        <v>24</v>
      </c>
      <c r="H17" s="39">
        <v>5120754078</v>
      </c>
    </row>
    <row r="18" spans="1:8">
      <c r="A18" s="37" t="s">
        <v>351</v>
      </c>
      <c r="B18" s="39">
        <v>1626962561</v>
      </c>
      <c r="C18" s="39" t="s">
        <v>24</v>
      </c>
      <c r="D18" s="39">
        <v>2500000</v>
      </c>
      <c r="E18" s="39">
        <v>1624462561</v>
      </c>
      <c r="F18" s="39">
        <v>949430870</v>
      </c>
      <c r="G18" s="39">
        <v>35724757</v>
      </c>
      <c r="H18" s="39">
        <v>675031691</v>
      </c>
    </row>
    <row r="19" spans="1:8">
      <c r="A19" s="37" t="s">
        <v>352</v>
      </c>
      <c r="B19" s="39">
        <v>113117696245</v>
      </c>
      <c r="C19" s="39">
        <v>1076861108</v>
      </c>
      <c r="D19" s="39">
        <v>135329477</v>
      </c>
      <c r="E19" s="39">
        <v>114059227876</v>
      </c>
      <c r="F19" s="39">
        <v>66631928350</v>
      </c>
      <c r="G19" s="39">
        <v>2219957326</v>
      </c>
      <c r="H19" s="39">
        <v>47427299526</v>
      </c>
    </row>
    <row r="20" spans="1:8">
      <c r="A20" s="37" t="s">
        <v>62</v>
      </c>
      <c r="B20" s="39" t="s">
        <v>24</v>
      </c>
      <c r="C20" s="39" t="s">
        <v>24</v>
      </c>
      <c r="D20" s="39" t="s">
        <v>24</v>
      </c>
      <c r="E20" s="39" t="s">
        <v>24</v>
      </c>
      <c r="F20" s="39" t="s">
        <v>24</v>
      </c>
      <c r="G20" s="39" t="s">
        <v>24</v>
      </c>
      <c r="H20" s="39" t="s">
        <v>24</v>
      </c>
    </row>
    <row r="21" spans="1:8">
      <c r="A21" s="37" t="s">
        <v>356</v>
      </c>
      <c r="B21" s="39">
        <v>75323399</v>
      </c>
      <c r="C21" s="39">
        <v>107219300</v>
      </c>
      <c r="D21" s="39">
        <v>32863306</v>
      </c>
      <c r="E21" s="39">
        <v>149679393</v>
      </c>
      <c r="F21" s="39" t="s">
        <v>24</v>
      </c>
      <c r="G21" s="39" t="s">
        <v>24</v>
      </c>
      <c r="H21" s="39">
        <v>149679393</v>
      </c>
    </row>
    <row r="22" spans="1:8">
      <c r="A22" s="37" t="s">
        <v>358</v>
      </c>
      <c r="B22" s="39">
        <v>12113723141</v>
      </c>
      <c r="C22" s="39">
        <v>444926279</v>
      </c>
      <c r="D22" s="39">
        <v>244310677</v>
      </c>
      <c r="E22" s="39">
        <v>12314338743</v>
      </c>
      <c r="F22" s="39">
        <v>9114369979</v>
      </c>
      <c r="G22" s="39">
        <v>480999244</v>
      </c>
      <c r="H22" s="39">
        <v>3199968764</v>
      </c>
    </row>
    <row r="23" spans="1:8">
      <c r="A23" s="37" t="s">
        <v>10</v>
      </c>
      <c r="B23" s="39">
        <v>209346691289</v>
      </c>
      <c r="C23" s="39">
        <v>2640035180</v>
      </c>
      <c r="D23" s="39">
        <v>923096362</v>
      </c>
      <c r="E23" s="39">
        <v>211063630107</v>
      </c>
      <c r="F23" s="39">
        <v>113941683077</v>
      </c>
      <c r="G23" s="39">
        <v>3924066528</v>
      </c>
      <c r="H23" s="39">
        <v>97121947030</v>
      </c>
    </row>
  </sheetData>
  <mergeCells count="1">
    <mergeCell ref="A1:H1"/>
  </mergeCells>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workbookViewId="0"/>
  </sheetViews>
  <sheetFormatPr defaultColWidth="8.875" defaultRowHeight="15.75"/>
  <cols>
    <col min="1" max="1" width="22.875" style="14" customWidth="1"/>
    <col min="2" max="10" width="12.875" style="14" customWidth="1"/>
    <col min="11" max="16384" width="8.875" style="14"/>
  </cols>
  <sheetData>
    <row r="1" spans="1:10" ht="30">
      <c r="A1" s="1" t="s">
        <v>77</v>
      </c>
    </row>
    <row r="2" spans="1:10" ht="18.75">
      <c r="A2" s="33" t="s">
        <v>393</v>
      </c>
    </row>
    <row r="3" spans="1:10" ht="18.75">
      <c r="A3" s="33" t="s">
        <v>490</v>
      </c>
    </row>
    <row r="4" spans="1:10" s="33" customFormat="1" ht="18.75">
      <c r="A4" s="33" t="s">
        <v>524</v>
      </c>
    </row>
    <row r="5" spans="1:10" ht="18.75">
      <c r="J5" s="34" t="s">
        <v>25</v>
      </c>
    </row>
    <row r="6" spans="1:10" ht="31.5">
      <c r="A6" s="57" t="s">
        <v>47</v>
      </c>
      <c r="B6" s="42" t="s">
        <v>78</v>
      </c>
      <c r="C6" s="43" t="s">
        <v>79</v>
      </c>
      <c r="D6" s="43" t="s">
        <v>80</v>
      </c>
      <c r="E6" s="43" t="s">
        <v>81</v>
      </c>
      <c r="F6" s="43" t="s">
        <v>82</v>
      </c>
      <c r="G6" s="43" t="s">
        <v>83</v>
      </c>
      <c r="H6" s="43" t="s">
        <v>84</v>
      </c>
      <c r="I6" s="43" t="s">
        <v>85</v>
      </c>
      <c r="J6" s="42" t="s">
        <v>86</v>
      </c>
    </row>
    <row r="7" spans="1:10" ht="18" customHeight="1">
      <c r="A7" s="59">
        <v>36552418714</v>
      </c>
      <c r="B7" s="39">
        <v>3556828259</v>
      </c>
      <c r="C7" s="39">
        <v>2862338810</v>
      </c>
      <c r="D7" s="39">
        <v>2971089645</v>
      </c>
      <c r="E7" s="39">
        <v>2959206390</v>
      </c>
      <c r="F7" s="39">
        <v>2681597119</v>
      </c>
      <c r="G7" s="39">
        <v>11488616937</v>
      </c>
      <c r="H7" s="39">
        <v>6173013499</v>
      </c>
      <c r="I7" s="39">
        <v>2096028893</v>
      </c>
      <c r="J7" s="39">
        <v>1763699162</v>
      </c>
    </row>
  </sheetData>
  <phoneticPr fontId="4"/>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6"/>
  <sheetViews>
    <sheetView workbookViewId="0"/>
  </sheetViews>
  <sheetFormatPr defaultColWidth="8.875" defaultRowHeight="15.75"/>
  <cols>
    <col min="1" max="1" width="22.875" style="14" customWidth="1"/>
    <col min="2" max="2" width="112.875" style="14" customWidth="1"/>
    <col min="3" max="16384" width="8.875" style="14"/>
  </cols>
  <sheetData>
    <row r="1" spans="1:2" ht="30">
      <c r="A1" s="1" t="s">
        <v>87</v>
      </c>
    </row>
    <row r="2" spans="1:2" ht="18.75">
      <c r="A2" s="33" t="s">
        <v>393</v>
      </c>
    </row>
    <row r="3" spans="1:2" ht="18.75">
      <c r="A3" s="33" t="s">
        <v>490</v>
      </c>
    </row>
    <row r="4" spans="1:2" s="33" customFormat="1" ht="18.75">
      <c r="A4" s="33" t="s">
        <v>524</v>
      </c>
    </row>
    <row r="5" spans="1:2" ht="18.75">
      <c r="B5" s="34" t="s">
        <v>25</v>
      </c>
    </row>
    <row r="6" spans="1:2" ht="31.5">
      <c r="A6" s="62" t="s">
        <v>88</v>
      </c>
      <c r="B6" s="42" t="s">
        <v>89</v>
      </c>
    </row>
    <row r="7" spans="1:2" ht="18" customHeight="1">
      <c r="A7" s="59">
        <v>14300000</v>
      </c>
      <c r="B7" s="37" t="s">
        <v>418</v>
      </c>
    </row>
    <row r="8" spans="1:2" ht="18" customHeight="1">
      <c r="A8" s="59">
        <v>6335588749</v>
      </c>
      <c r="B8" s="37" t="s">
        <v>419</v>
      </c>
    </row>
    <row r="9" spans="1:2" ht="18" customHeight="1">
      <c r="A9" s="59">
        <v>5995935890</v>
      </c>
      <c r="B9" s="37" t="s">
        <v>420</v>
      </c>
    </row>
    <row r="10" spans="1:2" ht="18" customHeight="1">
      <c r="A10" s="59">
        <v>106925000</v>
      </c>
      <c r="B10" s="37" t="s">
        <v>488</v>
      </c>
    </row>
    <row r="11" spans="1:2" ht="18" customHeight="1">
      <c r="A11" s="63">
        <v>500518935</v>
      </c>
      <c r="B11" s="64" t="s">
        <v>421</v>
      </c>
    </row>
    <row r="12" spans="1:2" ht="18" customHeight="1">
      <c r="A12" s="63">
        <v>1738402015</v>
      </c>
      <c r="B12" s="64" t="s">
        <v>422</v>
      </c>
    </row>
    <row r="13" spans="1:2" ht="18" customHeight="1">
      <c r="A13" s="63">
        <v>701078858</v>
      </c>
      <c r="B13" s="64" t="s">
        <v>489</v>
      </c>
    </row>
    <row r="14" spans="1:2" ht="18" customHeight="1">
      <c r="A14" s="63">
        <v>4190000</v>
      </c>
      <c r="B14" s="64" t="s">
        <v>423</v>
      </c>
    </row>
    <row r="15" spans="1:2" ht="18" customHeight="1">
      <c r="A15" s="63">
        <v>3206160490</v>
      </c>
      <c r="B15" s="64" t="s">
        <v>424</v>
      </c>
    </row>
    <row r="16" spans="1:2" ht="18" customHeight="1">
      <c r="A16" s="63">
        <v>1946782574</v>
      </c>
      <c r="B16" s="64" t="s">
        <v>425</v>
      </c>
    </row>
  </sheetData>
  <phoneticPr fontId="4"/>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workbookViewId="0"/>
  </sheetViews>
  <sheetFormatPr defaultColWidth="8.875" defaultRowHeight="15.75"/>
  <cols>
    <col min="1" max="1" width="22.25" style="14" bestFit="1" customWidth="1"/>
    <col min="2" max="6" width="16.625" style="14" customWidth="1"/>
    <col min="7" max="16384" width="8.875" style="14"/>
  </cols>
  <sheetData>
    <row r="1" spans="1:6" ht="30">
      <c r="A1" s="1" t="s">
        <v>90</v>
      </c>
    </row>
    <row r="2" spans="1:6" ht="18.75">
      <c r="A2" s="33" t="s">
        <v>393</v>
      </c>
    </row>
    <row r="3" spans="1:6" ht="18.75">
      <c r="A3" s="33" t="s">
        <v>490</v>
      </c>
    </row>
    <row r="4" spans="1:6" ht="18.75">
      <c r="A4" s="33" t="s">
        <v>524</v>
      </c>
    </row>
    <row r="5" spans="1:6" ht="18.75">
      <c r="F5" s="34" t="s">
        <v>25</v>
      </c>
    </row>
    <row r="6" spans="1:6" ht="22.5" customHeight="1">
      <c r="A6" s="78" t="s">
        <v>91</v>
      </c>
      <c r="B6" s="78" t="s">
        <v>92</v>
      </c>
      <c r="C6" s="78" t="s">
        <v>93</v>
      </c>
      <c r="D6" s="78" t="s">
        <v>94</v>
      </c>
      <c r="E6" s="78"/>
      <c r="F6" s="78" t="s">
        <v>95</v>
      </c>
    </row>
    <row r="7" spans="1:6" ht="22.5" customHeight="1">
      <c r="A7" s="78"/>
      <c r="B7" s="78"/>
      <c r="C7" s="78"/>
      <c r="D7" s="42" t="s">
        <v>96</v>
      </c>
      <c r="E7" s="42" t="s">
        <v>30</v>
      </c>
      <c r="F7" s="78"/>
    </row>
    <row r="8" spans="1:6" ht="18" customHeight="1">
      <c r="A8" s="37" t="s">
        <v>97</v>
      </c>
      <c r="B8" s="65">
        <v>76019683</v>
      </c>
      <c r="C8" s="65">
        <v>91981074</v>
      </c>
      <c r="D8" s="65">
        <v>94527737</v>
      </c>
      <c r="E8" s="65">
        <v>376517</v>
      </c>
      <c r="F8" s="65">
        <v>73096503</v>
      </c>
    </row>
    <row r="9" spans="1:6" ht="18" customHeight="1">
      <c r="A9" s="37" t="s">
        <v>98</v>
      </c>
      <c r="B9" s="65">
        <v>43269702</v>
      </c>
      <c r="C9" s="65">
        <v>35882676</v>
      </c>
      <c r="D9" s="65">
        <v>9827997</v>
      </c>
      <c r="E9" s="65">
        <v>26508948</v>
      </c>
      <c r="F9" s="65">
        <v>42815433</v>
      </c>
    </row>
    <row r="10" spans="1:6" ht="18" customHeight="1">
      <c r="A10" s="37" t="s">
        <v>99</v>
      </c>
      <c r="B10" s="65" t="s">
        <v>24</v>
      </c>
      <c r="C10" s="65" t="s">
        <v>24</v>
      </c>
      <c r="D10" s="65" t="s">
        <v>24</v>
      </c>
      <c r="E10" s="65" t="s">
        <v>24</v>
      </c>
      <c r="F10" s="65" t="s">
        <v>24</v>
      </c>
    </row>
    <row r="11" spans="1:6" ht="18" customHeight="1">
      <c r="A11" s="37" t="s">
        <v>100</v>
      </c>
      <c r="B11" s="65">
        <v>4797370713</v>
      </c>
      <c r="C11" s="65">
        <v>454253076</v>
      </c>
      <c r="D11" s="65">
        <v>356161938</v>
      </c>
      <c r="E11" s="65" t="s">
        <v>24</v>
      </c>
      <c r="F11" s="65">
        <v>4895461851</v>
      </c>
    </row>
    <row r="12" spans="1:6" ht="18" customHeight="1">
      <c r="A12" s="37" t="s">
        <v>101</v>
      </c>
      <c r="B12" s="65" t="s">
        <v>24</v>
      </c>
      <c r="C12" s="65" t="s">
        <v>24</v>
      </c>
      <c r="D12" s="65" t="s">
        <v>24</v>
      </c>
      <c r="E12" s="65" t="s">
        <v>24</v>
      </c>
      <c r="F12" s="65" t="s">
        <v>24</v>
      </c>
    </row>
    <row r="13" spans="1:6" ht="18" customHeight="1">
      <c r="A13" s="37" t="s">
        <v>102</v>
      </c>
      <c r="B13" s="65">
        <v>561142152</v>
      </c>
      <c r="C13" s="65">
        <v>540931310</v>
      </c>
      <c r="D13" s="65">
        <v>561142152</v>
      </c>
      <c r="E13" s="65" t="s">
        <v>24</v>
      </c>
      <c r="F13" s="65">
        <v>540931310</v>
      </c>
    </row>
    <row r="14" spans="1:6" ht="18" customHeight="1">
      <c r="A14" s="45" t="s">
        <v>10</v>
      </c>
      <c r="B14" s="65">
        <v>5477802250</v>
      </c>
      <c r="C14" s="65">
        <v>1123048136</v>
      </c>
      <c r="D14" s="65">
        <v>1021659824</v>
      </c>
      <c r="E14" s="65">
        <v>26885465</v>
      </c>
      <c r="F14" s="65">
        <v>5552305097</v>
      </c>
    </row>
  </sheetData>
  <mergeCells count="5">
    <mergeCell ref="A6:A7"/>
    <mergeCell ref="B6:B7"/>
    <mergeCell ref="C6:C7"/>
    <mergeCell ref="D6:E6"/>
    <mergeCell ref="F6:F7"/>
  </mergeCells>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7"/>
  <sheetViews>
    <sheetView workbookViewId="0"/>
  </sheetViews>
  <sheetFormatPr defaultColWidth="8.875" defaultRowHeight="15.75"/>
  <cols>
    <col min="1" max="1" width="25.875" style="14" customWidth="1"/>
    <col min="2" max="2" width="28.875" style="14" bestFit="1" customWidth="1"/>
    <col min="3" max="3" width="27.25" style="14" bestFit="1" customWidth="1"/>
    <col min="4" max="4" width="16.875" style="14" customWidth="1"/>
    <col min="5" max="5" width="45.5" style="14" bestFit="1" customWidth="1"/>
    <col min="6" max="16384" width="8.875" style="14"/>
  </cols>
  <sheetData>
    <row r="1" spans="1:5" ht="30">
      <c r="A1" s="1" t="s">
        <v>103</v>
      </c>
    </row>
    <row r="2" spans="1:5" ht="18.75">
      <c r="A2" s="33" t="s">
        <v>393</v>
      </c>
    </row>
    <row r="3" spans="1:5" ht="18.75">
      <c r="A3" s="33" t="s">
        <v>490</v>
      </c>
    </row>
    <row r="4" spans="1:5" ht="18.75">
      <c r="A4" s="33" t="s">
        <v>524</v>
      </c>
    </row>
    <row r="5" spans="1:5" ht="18.75">
      <c r="E5" s="34" t="s">
        <v>25</v>
      </c>
    </row>
    <row r="6" spans="1:5" ht="22.5" customHeight="1">
      <c r="A6" s="42" t="s">
        <v>91</v>
      </c>
      <c r="B6" s="42" t="s">
        <v>104</v>
      </c>
      <c r="C6" s="42" t="s">
        <v>105</v>
      </c>
      <c r="D6" s="42" t="s">
        <v>106</v>
      </c>
      <c r="E6" s="42" t="s">
        <v>107</v>
      </c>
    </row>
    <row r="7" spans="1:5" ht="18" customHeight="1">
      <c r="A7" s="81" t="s">
        <v>108</v>
      </c>
      <c r="B7" s="37" t="s">
        <v>491</v>
      </c>
      <c r="C7" s="37" t="s">
        <v>492</v>
      </c>
      <c r="D7" s="39">
        <v>132998000</v>
      </c>
      <c r="E7" s="37" t="s">
        <v>493</v>
      </c>
    </row>
    <row r="8" spans="1:5" ht="18" customHeight="1">
      <c r="A8" s="81"/>
      <c r="B8" s="37" t="s">
        <v>494</v>
      </c>
      <c r="C8" s="37" t="s">
        <v>495</v>
      </c>
      <c r="D8" s="39">
        <v>64739862</v>
      </c>
      <c r="E8" s="37" t="s">
        <v>496</v>
      </c>
    </row>
    <row r="9" spans="1:5" ht="18" customHeight="1">
      <c r="A9" s="81"/>
      <c r="B9" s="37" t="s">
        <v>497</v>
      </c>
      <c r="C9" s="37" t="s">
        <v>498</v>
      </c>
      <c r="D9" s="39">
        <v>20400000</v>
      </c>
      <c r="E9" s="37" t="s">
        <v>499</v>
      </c>
    </row>
    <row r="10" spans="1:5" ht="18" customHeight="1">
      <c r="A10" s="81"/>
      <c r="B10" s="37" t="s">
        <v>500</v>
      </c>
      <c r="C10" s="37" t="s">
        <v>501</v>
      </c>
      <c r="D10" s="39">
        <v>11622000</v>
      </c>
      <c r="E10" s="37" t="s">
        <v>502</v>
      </c>
    </row>
    <row r="11" spans="1:5" ht="18" customHeight="1">
      <c r="A11" s="81"/>
      <c r="B11" s="37" t="s">
        <v>503</v>
      </c>
      <c r="C11" s="37" t="s">
        <v>504</v>
      </c>
      <c r="D11" s="39">
        <v>6924000</v>
      </c>
      <c r="E11" s="37" t="s">
        <v>505</v>
      </c>
    </row>
    <row r="12" spans="1:5" ht="18" customHeight="1">
      <c r="A12" s="82"/>
      <c r="B12" s="37" t="s">
        <v>459</v>
      </c>
      <c r="C12" s="37"/>
      <c r="D12" s="39">
        <v>7192400</v>
      </c>
      <c r="E12" s="37"/>
    </row>
    <row r="13" spans="1:5" ht="18" customHeight="1">
      <c r="A13" s="83"/>
      <c r="B13" s="45" t="s">
        <v>109</v>
      </c>
      <c r="C13" s="66"/>
      <c r="D13" s="39">
        <v>243876262</v>
      </c>
      <c r="E13" s="66"/>
    </row>
    <row r="14" spans="1:5" ht="18" customHeight="1">
      <c r="A14" s="82" t="s">
        <v>110</v>
      </c>
      <c r="B14" s="37" t="s">
        <v>506</v>
      </c>
      <c r="C14" s="37" t="s">
        <v>507</v>
      </c>
      <c r="D14" s="39">
        <v>1080659388</v>
      </c>
      <c r="E14" s="37" t="s">
        <v>508</v>
      </c>
    </row>
    <row r="15" spans="1:5" ht="18" customHeight="1">
      <c r="A15" s="82"/>
      <c r="B15" s="37" t="s">
        <v>509</v>
      </c>
      <c r="C15" s="37" t="s">
        <v>510</v>
      </c>
      <c r="D15" s="39">
        <v>420651000</v>
      </c>
      <c r="E15" s="37" t="s">
        <v>511</v>
      </c>
    </row>
    <row r="16" spans="1:5" ht="18" customHeight="1">
      <c r="A16" s="82"/>
      <c r="B16" s="37" t="s">
        <v>512</v>
      </c>
      <c r="C16" s="37" t="s">
        <v>513</v>
      </c>
      <c r="D16" s="39">
        <v>112562000</v>
      </c>
      <c r="E16" s="37" t="s">
        <v>514</v>
      </c>
    </row>
    <row r="17" spans="1:5" ht="18" customHeight="1">
      <c r="A17" s="82"/>
      <c r="B17" s="37" t="s">
        <v>460</v>
      </c>
      <c r="C17" s="37" t="s">
        <v>515</v>
      </c>
      <c r="D17" s="39">
        <v>1192051511</v>
      </c>
      <c r="E17" s="37" t="s">
        <v>460</v>
      </c>
    </row>
    <row r="18" spans="1:5" ht="18" customHeight="1">
      <c r="A18" s="82"/>
      <c r="B18" s="37" t="s">
        <v>461</v>
      </c>
      <c r="C18" s="37" t="s">
        <v>515</v>
      </c>
      <c r="D18" s="39">
        <v>369008756</v>
      </c>
      <c r="E18" s="37" t="s">
        <v>461</v>
      </c>
    </row>
    <row r="19" spans="1:5" ht="18" customHeight="1">
      <c r="A19" s="82"/>
      <c r="B19" s="37" t="s">
        <v>462</v>
      </c>
      <c r="C19" s="37" t="s">
        <v>426</v>
      </c>
      <c r="D19" s="39">
        <v>122231010</v>
      </c>
      <c r="E19" s="37" t="s">
        <v>462</v>
      </c>
    </row>
    <row r="20" spans="1:5" ht="18" customHeight="1">
      <c r="A20" s="82"/>
      <c r="B20" s="37" t="s">
        <v>516</v>
      </c>
      <c r="C20" s="37" t="s">
        <v>517</v>
      </c>
      <c r="D20" s="39">
        <v>99802469</v>
      </c>
      <c r="E20" s="37" t="s">
        <v>516</v>
      </c>
    </row>
    <row r="21" spans="1:5" ht="18" customHeight="1">
      <c r="A21" s="82"/>
      <c r="B21" s="37" t="s">
        <v>463</v>
      </c>
      <c r="C21" s="37" t="s">
        <v>518</v>
      </c>
      <c r="D21" s="39">
        <v>6852887</v>
      </c>
      <c r="E21" s="37" t="s">
        <v>463</v>
      </c>
    </row>
    <row r="22" spans="1:5" ht="18" customHeight="1">
      <c r="A22" s="82"/>
      <c r="B22" s="37" t="s">
        <v>519</v>
      </c>
      <c r="C22" s="37" t="s">
        <v>520</v>
      </c>
      <c r="D22" s="39">
        <v>2421954</v>
      </c>
      <c r="E22" s="37" t="s">
        <v>519</v>
      </c>
    </row>
    <row r="23" spans="1:5" ht="18" customHeight="1">
      <c r="A23" s="82"/>
      <c r="B23" s="37" t="s">
        <v>427</v>
      </c>
      <c r="C23" s="37" t="s">
        <v>428</v>
      </c>
      <c r="D23" s="39">
        <v>844703391</v>
      </c>
      <c r="E23" s="37" t="s">
        <v>427</v>
      </c>
    </row>
    <row r="24" spans="1:5" ht="18" customHeight="1">
      <c r="A24" s="82"/>
      <c r="B24" s="37" t="s">
        <v>429</v>
      </c>
      <c r="C24" s="37" t="s">
        <v>428</v>
      </c>
      <c r="D24" s="39">
        <v>12308947</v>
      </c>
      <c r="E24" s="37" t="s">
        <v>429</v>
      </c>
    </row>
    <row r="25" spans="1:5" ht="18" customHeight="1">
      <c r="A25" s="82"/>
      <c r="B25" s="37" t="s">
        <v>459</v>
      </c>
      <c r="C25" s="37"/>
      <c r="D25" s="39">
        <v>1186467204</v>
      </c>
      <c r="E25" s="37"/>
    </row>
    <row r="26" spans="1:5" ht="18" customHeight="1">
      <c r="A26" s="83"/>
      <c r="B26" s="45" t="s">
        <v>109</v>
      </c>
      <c r="C26" s="66"/>
      <c r="D26" s="39">
        <v>5449720517</v>
      </c>
      <c r="E26" s="66"/>
    </row>
    <row r="27" spans="1:5" ht="18" customHeight="1">
      <c r="A27" s="45" t="s">
        <v>10</v>
      </c>
      <c r="B27" s="66"/>
      <c r="C27" s="66"/>
      <c r="D27" s="39">
        <v>5693596779</v>
      </c>
      <c r="E27" s="66"/>
    </row>
  </sheetData>
  <mergeCells count="2">
    <mergeCell ref="A7:A13"/>
    <mergeCell ref="A14:A26"/>
  </mergeCells>
  <phoneticPr fontId="4"/>
  <printOptions horizontalCentered="1" verticalCentered="1"/>
  <pageMargins left="0.59055118110236227" right="0.39370078740157483" top="0.39370078740157483" bottom="0.39370078740157483" header="0.19685039370078741" footer="0.1968503937007874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35"/>
  <sheetViews>
    <sheetView workbookViewId="0"/>
  </sheetViews>
  <sheetFormatPr defaultColWidth="8.875" defaultRowHeight="15.75"/>
  <cols>
    <col min="1" max="1" width="27.375" style="14" customWidth="1"/>
    <col min="2" max="2" width="19.625" style="14" customWidth="1"/>
    <col min="3" max="3" width="16.625" style="14" customWidth="1"/>
    <col min="4" max="5" width="19.625" style="14" customWidth="1"/>
    <col min="6" max="16384" width="8.875" style="14"/>
  </cols>
  <sheetData>
    <row r="1" spans="1:5" ht="30">
      <c r="A1" s="1" t="s">
        <v>389</v>
      </c>
    </row>
    <row r="2" spans="1:5" ht="18.75">
      <c r="A2" s="33" t="s">
        <v>393</v>
      </c>
    </row>
    <row r="3" spans="1:5" ht="18.75">
      <c r="A3" s="33" t="s">
        <v>490</v>
      </c>
    </row>
    <row r="4" spans="1:5" ht="18.75">
      <c r="A4" s="33" t="s">
        <v>524</v>
      </c>
    </row>
    <row r="5" spans="1:5" ht="18.75">
      <c r="E5" s="34" t="s">
        <v>333</v>
      </c>
    </row>
    <row r="6" spans="1:5" ht="22.5" customHeight="1">
      <c r="A6" s="42" t="s">
        <v>113</v>
      </c>
      <c r="B6" s="42" t="s">
        <v>91</v>
      </c>
      <c r="C6" s="78" t="s">
        <v>114</v>
      </c>
      <c r="D6" s="78"/>
      <c r="E6" s="42" t="s">
        <v>106</v>
      </c>
    </row>
    <row r="7" spans="1:5" ht="18" customHeight="1">
      <c r="A7" s="83" t="s">
        <v>115</v>
      </c>
      <c r="B7" s="83" t="s">
        <v>116</v>
      </c>
      <c r="C7" s="82" t="s">
        <v>321</v>
      </c>
      <c r="D7" s="84"/>
      <c r="E7" s="67">
        <v>8816099418</v>
      </c>
    </row>
    <row r="8" spans="1:5" ht="18" customHeight="1">
      <c r="A8" s="83"/>
      <c r="B8" s="83"/>
      <c r="C8" s="82" t="s">
        <v>322</v>
      </c>
      <c r="D8" s="84"/>
      <c r="E8" s="67">
        <v>168074016</v>
      </c>
    </row>
    <row r="9" spans="1:5" ht="18" customHeight="1">
      <c r="A9" s="83"/>
      <c r="B9" s="83"/>
      <c r="C9" s="82" t="s">
        <v>323</v>
      </c>
      <c r="D9" s="84"/>
      <c r="E9" s="67">
        <v>7842000</v>
      </c>
    </row>
    <row r="10" spans="1:5" ht="18" customHeight="1">
      <c r="A10" s="83"/>
      <c r="B10" s="83"/>
      <c r="C10" s="82" t="s">
        <v>324</v>
      </c>
      <c r="D10" s="84"/>
      <c r="E10" s="67">
        <v>54487000</v>
      </c>
    </row>
    <row r="11" spans="1:5" ht="18" customHeight="1">
      <c r="A11" s="83"/>
      <c r="B11" s="83"/>
      <c r="C11" s="82" t="s">
        <v>325</v>
      </c>
      <c r="D11" s="84"/>
      <c r="E11" s="67">
        <v>28070000</v>
      </c>
    </row>
    <row r="12" spans="1:5" ht="18" customHeight="1">
      <c r="A12" s="83"/>
      <c r="B12" s="83"/>
      <c r="C12" s="82" t="s">
        <v>326</v>
      </c>
      <c r="D12" s="84"/>
      <c r="E12" s="67">
        <v>1131869000</v>
      </c>
    </row>
    <row r="13" spans="1:5" ht="18" customHeight="1">
      <c r="A13" s="83"/>
      <c r="B13" s="83"/>
      <c r="C13" s="82" t="s">
        <v>327</v>
      </c>
      <c r="D13" s="84"/>
      <c r="E13" s="67">
        <v>49927849</v>
      </c>
    </row>
    <row r="14" spans="1:5" ht="18" customHeight="1">
      <c r="A14" s="83"/>
      <c r="B14" s="83"/>
      <c r="C14" s="88" t="s">
        <v>521</v>
      </c>
      <c r="D14" s="89"/>
      <c r="E14" s="67">
        <v>15399000</v>
      </c>
    </row>
    <row r="15" spans="1:5" ht="18" customHeight="1">
      <c r="A15" s="83"/>
      <c r="B15" s="83"/>
      <c r="C15" s="82" t="s">
        <v>328</v>
      </c>
      <c r="D15" s="84"/>
      <c r="E15" s="67">
        <v>114579000</v>
      </c>
    </row>
    <row r="16" spans="1:5" ht="18" customHeight="1">
      <c r="A16" s="83"/>
      <c r="B16" s="83"/>
      <c r="C16" s="82" t="s">
        <v>329</v>
      </c>
      <c r="D16" s="84"/>
      <c r="E16" s="67">
        <v>2661130000</v>
      </c>
    </row>
    <row r="17" spans="1:5" ht="18" customHeight="1">
      <c r="A17" s="83"/>
      <c r="B17" s="83"/>
      <c r="C17" s="82" t="s">
        <v>330</v>
      </c>
      <c r="D17" s="84"/>
      <c r="E17" s="67">
        <v>8704000</v>
      </c>
    </row>
    <row r="18" spans="1:5" ht="18" customHeight="1">
      <c r="A18" s="83"/>
      <c r="B18" s="83"/>
      <c r="C18" s="88" t="s">
        <v>398</v>
      </c>
      <c r="D18" s="89"/>
      <c r="E18" s="67">
        <v>87914260</v>
      </c>
    </row>
    <row r="19" spans="1:5" ht="18" customHeight="1">
      <c r="A19" s="83"/>
      <c r="B19" s="83"/>
      <c r="C19" s="88" t="s">
        <v>399</v>
      </c>
      <c r="D19" s="89"/>
      <c r="E19" s="67">
        <v>217290580</v>
      </c>
    </row>
    <row r="20" spans="1:5" ht="18" customHeight="1">
      <c r="A20" s="83"/>
      <c r="B20" s="83"/>
      <c r="C20" s="88" t="s">
        <v>373</v>
      </c>
      <c r="D20" s="89"/>
      <c r="E20" s="67" t="s">
        <v>24</v>
      </c>
    </row>
    <row r="21" spans="1:5" ht="18" customHeight="1">
      <c r="A21" s="83"/>
      <c r="B21" s="83"/>
      <c r="C21" s="82" t="s">
        <v>526</v>
      </c>
      <c r="D21" s="84"/>
      <c r="E21" s="67">
        <v>19602990</v>
      </c>
    </row>
    <row r="22" spans="1:5" ht="18" customHeight="1">
      <c r="A22" s="83"/>
      <c r="B22" s="83"/>
      <c r="C22" s="82" t="s">
        <v>527</v>
      </c>
      <c r="D22" s="84"/>
      <c r="E22" s="67">
        <v>115550874</v>
      </c>
    </row>
    <row r="23" spans="1:5" ht="18" customHeight="1">
      <c r="A23" s="83"/>
      <c r="B23" s="83"/>
      <c r="C23" s="83" t="s">
        <v>43</v>
      </c>
      <c r="D23" s="84"/>
      <c r="E23" s="67">
        <v>13496539987</v>
      </c>
    </row>
    <row r="24" spans="1:5" ht="18" customHeight="1">
      <c r="A24" s="83"/>
      <c r="B24" s="83" t="s">
        <v>117</v>
      </c>
      <c r="C24" s="86" t="s">
        <v>118</v>
      </c>
      <c r="D24" s="37" t="s">
        <v>331</v>
      </c>
      <c r="E24" s="67">
        <v>273065000</v>
      </c>
    </row>
    <row r="25" spans="1:5" ht="18" customHeight="1">
      <c r="A25" s="83"/>
      <c r="B25" s="83"/>
      <c r="C25" s="83"/>
      <c r="D25" s="37" t="s">
        <v>332</v>
      </c>
      <c r="E25" s="67">
        <v>59546598</v>
      </c>
    </row>
    <row r="26" spans="1:5" ht="18" customHeight="1">
      <c r="A26" s="83"/>
      <c r="B26" s="83"/>
      <c r="C26" s="83"/>
      <c r="D26" s="45" t="s">
        <v>109</v>
      </c>
      <c r="E26" s="67">
        <v>332611598</v>
      </c>
    </row>
    <row r="27" spans="1:5" ht="18" customHeight="1">
      <c r="A27" s="83"/>
      <c r="B27" s="83"/>
      <c r="C27" s="86" t="s">
        <v>119</v>
      </c>
      <c r="D27" s="37" t="s">
        <v>331</v>
      </c>
      <c r="E27" s="67">
        <v>2869558056</v>
      </c>
    </row>
    <row r="28" spans="1:5" ht="18" customHeight="1">
      <c r="A28" s="83"/>
      <c r="B28" s="83"/>
      <c r="C28" s="83"/>
      <c r="D28" s="37" t="s">
        <v>332</v>
      </c>
      <c r="E28" s="67">
        <v>1459110672</v>
      </c>
    </row>
    <row r="29" spans="1:5" ht="18" customHeight="1">
      <c r="A29" s="83"/>
      <c r="B29" s="83"/>
      <c r="C29" s="83"/>
      <c r="D29" s="45" t="s">
        <v>109</v>
      </c>
      <c r="E29" s="67">
        <v>4328668728</v>
      </c>
    </row>
    <row r="30" spans="1:5" ht="18" customHeight="1">
      <c r="A30" s="84"/>
      <c r="B30" s="84"/>
      <c r="C30" s="83" t="s">
        <v>43</v>
      </c>
      <c r="D30" s="84"/>
      <c r="E30" s="67">
        <v>4661280326</v>
      </c>
    </row>
    <row r="31" spans="1:5" ht="18" customHeight="1">
      <c r="A31" s="84"/>
      <c r="B31" s="83" t="s">
        <v>10</v>
      </c>
      <c r="C31" s="84"/>
      <c r="D31" s="84"/>
      <c r="E31" s="67">
        <v>18157820313</v>
      </c>
    </row>
    <row r="32" spans="1:5" ht="18" customHeight="1">
      <c r="A32" s="83" t="s">
        <v>400</v>
      </c>
      <c r="B32" s="83" t="s">
        <v>388</v>
      </c>
      <c r="C32" s="82"/>
      <c r="D32" s="84"/>
      <c r="E32" s="67"/>
    </row>
    <row r="33" spans="1:5" ht="18" customHeight="1">
      <c r="A33" s="83"/>
      <c r="B33" s="83"/>
      <c r="C33" s="83" t="s">
        <v>43</v>
      </c>
      <c r="D33" s="84"/>
      <c r="E33" s="67" t="s">
        <v>24</v>
      </c>
    </row>
    <row r="34" spans="1:5" ht="18" customHeight="1">
      <c r="A34" s="83"/>
      <c r="B34" s="83" t="s">
        <v>117</v>
      </c>
      <c r="C34" s="86" t="s">
        <v>118</v>
      </c>
      <c r="D34" s="37"/>
      <c r="E34" s="67"/>
    </row>
    <row r="35" spans="1:5" ht="18" customHeight="1">
      <c r="A35" s="83"/>
      <c r="B35" s="83"/>
      <c r="C35" s="83"/>
      <c r="D35" s="45" t="s">
        <v>109</v>
      </c>
      <c r="E35" s="67" t="s">
        <v>24</v>
      </c>
    </row>
    <row r="36" spans="1:5" ht="18" customHeight="1">
      <c r="A36" s="83"/>
      <c r="B36" s="83"/>
      <c r="C36" s="86" t="s">
        <v>119</v>
      </c>
      <c r="D36" s="37" t="s">
        <v>332</v>
      </c>
      <c r="E36" s="67">
        <v>287000</v>
      </c>
    </row>
    <row r="37" spans="1:5" ht="18" customHeight="1">
      <c r="A37" s="83"/>
      <c r="B37" s="83"/>
      <c r="C37" s="83"/>
      <c r="D37" s="45" t="s">
        <v>109</v>
      </c>
      <c r="E37" s="67">
        <v>287000</v>
      </c>
    </row>
    <row r="38" spans="1:5" ht="18" customHeight="1">
      <c r="A38" s="84"/>
      <c r="B38" s="84"/>
      <c r="C38" s="83" t="s">
        <v>43</v>
      </c>
      <c r="D38" s="84"/>
      <c r="E38" s="67">
        <v>287000</v>
      </c>
    </row>
    <row r="39" spans="1:5" ht="18" customHeight="1">
      <c r="A39" s="84"/>
      <c r="B39" s="83" t="s">
        <v>10</v>
      </c>
      <c r="C39" s="84"/>
      <c r="D39" s="84"/>
      <c r="E39" s="67">
        <v>287000</v>
      </c>
    </row>
    <row r="40" spans="1:5" ht="18" customHeight="1">
      <c r="A40" s="83" t="s">
        <v>401</v>
      </c>
      <c r="B40" s="83" t="s">
        <v>388</v>
      </c>
      <c r="C40" s="82" t="s">
        <v>402</v>
      </c>
      <c r="D40" s="84"/>
      <c r="E40" s="67">
        <v>7605861</v>
      </c>
    </row>
    <row r="41" spans="1:5" ht="18" customHeight="1">
      <c r="A41" s="83"/>
      <c r="B41" s="83"/>
      <c r="C41" s="83" t="s">
        <v>43</v>
      </c>
      <c r="D41" s="84"/>
      <c r="E41" s="67">
        <v>7605861</v>
      </c>
    </row>
    <row r="42" spans="1:5" ht="18" customHeight="1">
      <c r="A42" s="83"/>
      <c r="B42" s="83" t="s">
        <v>117</v>
      </c>
      <c r="C42" s="86" t="s">
        <v>118</v>
      </c>
      <c r="D42" s="37"/>
      <c r="E42" s="67"/>
    </row>
    <row r="43" spans="1:5" ht="18" customHeight="1">
      <c r="A43" s="83"/>
      <c r="B43" s="83"/>
      <c r="C43" s="83"/>
      <c r="D43" s="45" t="s">
        <v>109</v>
      </c>
      <c r="E43" s="67" t="s">
        <v>24</v>
      </c>
    </row>
    <row r="44" spans="1:5" ht="18" customHeight="1">
      <c r="A44" s="83"/>
      <c r="B44" s="83"/>
      <c r="C44" s="86" t="s">
        <v>119</v>
      </c>
      <c r="D44" s="37"/>
      <c r="E44" s="67"/>
    </row>
    <row r="45" spans="1:5" ht="18" customHeight="1">
      <c r="A45" s="83"/>
      <c r="B45" s="83"/>
      <c r="C45" s="83"/>
      <c r="D45" s="45" t="s">
        <v>109</v>
      </c>
      <c r="E45" s="67" t="s">
        <v>24</v>
      </c>
    </row>
    <row r="46" spans="1:5" ht="18" customHeight="1">
      <c r="A46" s="84"/>
      <c r="B46" s="84"/>
      <c r="C46" s="83" t="s">
        <v>43</v>
      </c>
      <c r="D46" s="84"/>
      <c r="E46" s="67" t="s">
        <v>24</v>
      </c>
    </row>
    <row r="47" spans="1:5" ht="18" customHeight="1" thickBot="1">
      <c r="A47" s="85"/>
      <c r="B47" s="87" t="s">
        <v>10</v>
      </c>
      <c r="C47" s="85"/>
      <c r="D47" s="85"/>
      <c r="E47" s="68">
        <v>7605861</v>
      </c>
    </row>
    <row r="48" spans="1:5" ht="18" customHeight="1" thickTop="1">
      <c r="A48" s="94" t="s">
        <v>391</v>
      </c>
      <c r="B48" s="99" t="s">
        <v>116</v>
      </c>
      <c r="C48" s="100"/>
      <c r="D48" s="101"/>
      <c r="E48" s="69">
        <v>13504145848</v>
      </c>
    </row>
    <row r="49" spans="1:5" ht="18" customHeight="1">
      <c r="A49" s="94"/>
      <c r="B49" s="83" t="s">
        <v>117</v>
      </c>
      <c r="C49" s="96" t="s">
        <v>337</v>
      </c>
      <c r="D49" s="97"/>
      <c r="E49" s="67">
        <v>332611598</v>
      </c>
    </row>
    <row r="50" spans="1:5" ht="18" customHeight="1">
      <c r="A50" s="94"/>
      <c r="B50" s="83"/>
      <c r="C50" s="96" t="s">
        <v>338</v>
      </c>
      <c r="D50" s="97"/>
      <c r="E50" s="67">
        <v>4328955728</v>
      </c>
    </row>
    <row r="51" spans="1:5" ht="18" customHeight="1">
      <c r="A51" s="94"/>
      <c r="B51" s="84"/>
      <c r="C51" s="90" t="s">
        <v>43</v>
      </c>
      <c r="D51" s="92"/>
      <c r="E51" s="67">
        <v>4661567326</v>
      </c>
    </row>
    <row r="52" spans="1:5" ht="18" customHeight="1">
      <c r="A52" s="98"/>
      <c r="B52" s="83" t="s">
        <v>10</v>
      </c>
      <c r="C52" s="84"/>
      <c r="D52" s="84"/>
      <c r="E52" s="67">
        <v>18165713174</v>
      </c>
    </row>
    <row r="53" spans="1:5" ht="18" customHeight="1">
      <c r="A53" s="70" t="s">
        <v>390</v>
      </c>
      <c r="B53" s="90" t="s">
        <v>116</v>
      </c>
      <c r="C53" s="91"/>
      <c r="D53" s="92"/>
      <c r="E53" s="67">
        <v>-7605861</v>
      </c>
    </row>
    <row r="54" spans="1:5" ht="18" customHeight="1">
      <c r="A54" s="93" t="s">
        <v>392</v>
      </c>
      <c r="B54" s="90" t="s">
        <v>116</v>
      </c>
      <c r="C54" s="91"/>
      <c r="D54" s="92"/>
      <c r="E54" s="67">
        <v>13496539987</v>
      </c>
    </row>
    <row r="55" spans="1:5" ht="18" customHeight="1">
      <c r="A55" s="94"/>
      <c r="B55" s="83" t="s">
        <v>117</v>
      </c>
      <c r="C55" s="96" t="s">
        <v>337</v>
      </c>
      <c r="D55" s="97"/>
      <c r="E55" s="67">
        <v>332611598</v>
      </c>
    </row>
    <row r="56" spans="1:5" ht="18" customHeight="1">
      <c r="A56" s="94"/>
      <c r="B56" s="83"/>
      <c r="C56" s="96" t="s">
        <v>338</v>
      </c>
      <c r="D56" s="97"/>
      <c r="E56" s="67">
        <v>4328955728</v>
      </c>
    </row>
    <row r="57" spans="1:5" ht="18" customHeight="1">
      <c r="A57" s="94"/>
      <c r="B57" s="84"/>
      <c r="C57" s="90" t="s">
        <v>43</v>
      </c>
      <c r="D57" s="92"/>
      <c r="E57" s="67">
        <v>4661567326</v>
      </c>
    </row>
    <row r="58" spans="1:5" ht="18" customHeight="1" thickBot="1">
      <c r="A58" s="95"/>
      <c r="B58" s="87" t="s">
        <v>10</v>
      </c>
      <c r="C58" s="85"/>
      <c r="D58" s="85"/>
      <c r="E58" s="68">
        <v>18158107313</v>
      </c>
    </row>
    <row r="59" spans="1:5" ht="18" customHeight="1" thickTop="1">
      <c r="A59" s="93" t="s">
        <v>430</v>
      </c>
      <c r="B59" s="102" t="s">
        <v>388</v>
      </c>
      <c r="C59" s="82" t="s">
        <v>431</v>
      </c>
      <c r="D59" s="84"/>
      <c r="E59" s="67">
        <v>1296116700</v>
      </c>
    </row>
    <row r="60" spans="1:5" ht="18" customHeight="1">
      <c r="A60" s="94"/>
      <c r="B60" s="103"/>
      <c r="C60" s="88" t="s">
        <v>402</v>
      </c>
      <c r="D60" s="89"/>
      <c r="E60" s="67">
        <v>497596728</v>
      </c>
    </row>
    <row r="61" spans="1:5" ht="18" customHeight="1">
      <c r="A61" s="94"/>
      <c r="B61" s="104"/>
      <c r="C61" s="83" t="s">
        <v>43</v>
      </c>
      <c r="D61" s="84"/>
      <c r="E61" s="67">
        <v>1793713428</v>
      </c>
    </row>
    <row r="62" spans="1:5" ht="18" customHeight="1">
      <c r="A62" s="94"/>
      <c r="B62" s="83" t="s">
        <v>117</v>
      </c>
      <c r="C62" s="86" t="s">
        <v>118</v>
      </c>
      <c r="D62" s="37" t="s">
        <v>331</v>
      </c>
      <c r="E62" s="67" t="s">
        <v>24</v>
      </c>
    </row>
    <row r="63" spans="1:5" ht="18" customHeight="1">
      <c r="A63" s="94"/>
      <c r="B63" s="83"/>
      <c r="C63" s="83"/>
      <c r="D63" s="37" t="s">
        <v>332</v>
      </c>
      <c r="E63" s="67" t="s">
        <v>24</v>
      </c>
    </row>
    <row r="64" spans="1:5" ht="18" customHeight="1">
      <c r="A64" s="94"/>
      <c r="B64" s="83"/>
      <c r="C64" s="83"/>
      <c r="D64" s="45" t="s">
        <v>109</v>
      </c>
      <c r="E64" s="67" t="s">
        <v>24</v>
      </c>
    </row>
    <row r="65" spans="1:5" ht="18" customHeight="1">
      <c r="A65" s="94"/>
      <c r="B65" s="83"/>
      <c r="C65" s="86" t="s">
        <v>119</v>
      </c>
      <c r="D65" s="37" t="s">
        <v>331</v>
      </c>
      <c r="E65" s="67" t="s">
        <v>24</v>
      </c>
    </row>
    <row r="66" spans="1:5" ht="18" customHeight="1">
      <c r="A66" s="94"/>
      <c r="B66" s="83"/>
      <c r="C66" s="83"/>
      <c r="D66" s="37" t="s">
        <v>332</v>
      </c>
      <c r="E66" s="67">
        <v>3875886516</v>
      </c>
    </row>
    <row r="67" spans="1:5" ht="18" customHeight="1">
      <c r="A67" s="94"/>
      <c r="B67" s="83"/>
      <c r="C67" s="83"/>
      <c r="D67" s="45" t="s">
        <v>109</v>
      </c>
      <c r="E67" s="67">
        <v>3875886516</v>
      </c>
    </row>
    <row r="68" spans="1:5" ht="18" customHeight="1">
      <c r="A68" s="94"/>
      <c r="B68" s="84"/>
      <c r="C68" s="83" t="s">
        <v>43</v>
      </c>
      <c r="D68" s="84"/>
      <c r="E68" s="67">
        <v>3875886516</v>
      </c>
    </row>
    <row r="69" spans="1:5" ht="18" customHeight="1">
      <c r="A69" s="98"/>
      <c r="B69" s="83" t="s">
        <v>10</v>
      </c>
      <c r="C69" s="84"/>
      <c r="D69" s="84"/>
      <c r="E69" s="67">
        <v>5669599944</v>
      </c>
    </row>
    <row r="70" spans="1:5" ht="18" customHeight="1">
      <c r="A70" s="93" t="s">
        <v>432</v>
      </c>
      <c r="B70" s="102" t="s">
        <v>388</v>
      </c>
      <c r="C70" s="82" t="s">
        <v>433</v>
      </c>
      <c r="D70" s="84"/>
      <c r="E70" s="67">
        <v>1176605060</v>
      </c>
    </row>
    <row r="71" spans="1:5" ht="18" customHeight="1">
      <c r="A71" s="94"/>
      <c r="B71" s="103"/>
      <c r="C71" s="82" t="s">
        <v>434</v>
      </c>
      <c r="D71" s="84"/>
      <c r="E71" s="67">
        <v>1288230045</v>
      </c>
    </row>
    <row r="72" spans="1:5" ht="18" customHeight="1">
      <c r="A72" s="94"/>
      <c r="B72" s="103"/>
      <c r="C72" s="88" t="s">
        <v>402</v>
      </c>
      <c r="D72" s="89"/>
      <c r="E72" s="67">
        <v>728113000</v>
      </c>
    </row>
    <row r="73" spans="1:5" ht="18" customHeight="1">
      <c r="A73" s="94"/>
      <c r="B73" s="104"/>
      <c r="C73" s="83" t="s">
        <v>43</v>
      </c>
      <c r="D73" s="84"/>
      <c r="E73" s="67">
        <v>3192948105</v>
      </c>
    </row>
    <row r="74" spans="1:5" ht="18" customHeight="1">
      <c r="A74" s="94"/>
      <c r="B74" s="83" t="s">
        <v>117</v>
      </c>
      <c r="C74" s="86" t="s">
        <v>118</v>
      </c>
      <c r="D74" s="37" t="s">
        <v>331</v>
      </c>
      <c r="E74" s="67" t="s">
        <v>24</v>
      </c>
    </row>
    <row r="75" spans="1:5" ht="18" customHeight="1">
      <c r="A75" s="94"/>
      <c r="B75" s="83"/>
      <c r="C75" s="83"/>
      <c r="D75" s="37" t="s">
        <v>332</v>
      </c>
      <c r="E75" s="67" t="s">
        <v>24</v>
      </c>
    </row>
    <row r="76" spans="1:5" ht="18" customHeight="1">
      <c r="A76" s="94"/>
      <c r="B76" s="83"/>
      <c r="C76" s="83"/>
      <c r="D76" s="45" t="s">
        <v>109</v>
      </c>
      <c r="E76" s="67" t="s">
        <v>24</v>
      </c>
    </row>
    <row r="77" spans="1:5" ht="18" customHeight="1">
      <c r="A77" s="94"/>
      <c r="B77" s="83"/>
      <c r="C77" s="86" t="s">
        <v>119</v>
      </c>
      <c r="D77" s="37" t="s">
        <v>331</v>
      </c>
      <c r="E77" s="67">
        <v>1078077205</v>
      </c>
    </row>
    <row r="78" spans="1:5" ht="18" customHeight="1">
      <c r="A78" s="94"/>
      <c r="B78" s="83"/>
      <c r="C78" s="83"/>
      <c r="D78" s="37" t="s">
        <v>332</v>
      </c>
      <c r="E78" s="67">
        <v>738948772</v>
      </c>
    </row>
    <row r="79" spans="1:5" ht="18" customHeight="1">
      <c r="A79" s="94"/>
      <c r="B79" s="83"/>
      <c r="C79" s="83"/>
      <c r="D79" s="45" t="s">
        <v>109</v>
      </c>
      <c r="E79" s="67">
        <v>1817025977</v>
      </c>
    </row>
    <row r="80" spans="1:5" ht="18" customHeight="1">
      <c r="A80" s="94"/>
      <c r="B80" s="84"/>
      <c r="C80" s="83" t="s">
        <v>43</v>
      </c>
      <c r="D80" s="84"/>
      <c r="E80" s="67">
        <v>1817025977</v>
      </c>
    </row>
    <row r="81" spans="1:5" ht="18" customHeight="1">
      <c r="A81" s="98"/>
      <c r="B81" s="83" t="s">
        <v>10</v>
      </c>
      <c r="C81" s="84"/>
      <c r="D81" s="84"/>
      <c r="E81" s="67">
        <v>5009974082</v>
      </c>
    </row>
    <row r="82" spans="1:5" ht="18" customHeight="1">
      <c r="A82" s="93" t="s">
        <v>435</v>
      </c>
      <c r="B82" s="102" t="s">
        <v>388</v>
      </c>
      <c r="C82" s="82" t="s">
        <v>436</v>
      </c>
      <c r="D82" s="84"/>
      <c r="E82" s="67">
        <v>696007700</v>
      </c>
    </row>
    <row r="83" spans="1:5" ht="18" customHeight="1">
      <c r="A83" s="94"/>
      <c r="B83" s="103"/>
      <c r="C83" s="88" t="s">
        <v>402</v>
      </c>
      <c r="D83" s="89"/>
      <c r="E83" s="67">
        <v>833029000</v>
      </c>
    </row>
    <row r="84" spans="1:5" ht="18" customHeight="1">
      <c r="A84" s="94"/>
      <c r="B84" s="104"/>
      <c r="C84" s="83" t="s">
        <v>43</v>
      </c>
      <c r="D84" s="84"/>
      <c r="E84" s="67">
        <v>1529036700</v>
      </c>
    </row>
    <row r="85" spans="1:5" ht="18" customHeight="1">
      <c r="A85" s="94"/>
      <c r="B85" s="83" t="s">
        <v>117</v>
      </c>
      <c r="C85" s="86" t="s">
        <v>118</v>
      </c>
      <c r="D85" s="37" t="s">
        <v>331</v>
      </c>
      <c r="E85" s="67" t="s">
        <v>24</v>
      </c>
    </row>
    <row r="86" spans="1:5" ht="18" customHeight="1">
      <c r="A86" s="94"/>
      <c r="B86" s="83"/>
      <c r="C86" s="83"/>
      <c r="D86" s="37" t="s">
        <v>332</v>
      </c>
      <c r="E86" s="67" t="s">
        <v>24</v>
      </c>
    </row>
    <row r="87" spans="1:5" ht="18" customHeight="1">
      <c r="A87" s="94"/>
      <c r="B87" s="83"/>
      <c r="C87" s="83"/>
      <c r="D87" s="45" t="s">
        <v>109</v>
      </c>
      <c r="E87" s="67" t="s">
        <v>24</v>
      </c>
    </row>
    <row r="88" spans="1:5" ht="18" customHeight="1">
      <c r="A88" s="94"/>
      <c r="B88" s="83"/>
      <c r="C88" s="86" t="s">
        <v>119</v>
      </c>
      <c r="D88" s="37" t="s">
        <v>331</v>
      </c>
      <c r="E88" s="67" t="s">
        <v>24</v>
      </c>
    </row>
    <row r="89" spans="1:5" ht="18" customHeight="1">
      <c r="A89" s="94"/>
      <c r="B89" s="83"/>
      <c r="C89" s="83"/>
      <c r="D89" s="37" t="s">
        <v>332</v>
      </c>
      <c r="E89" s="67" t="s">
        <v>24</v>
      </c>
    </row>
    <row r="90" spans="1:5" ht="18" customHeight="1">
      <c r="A90" s="94"/>
      <c r="B90" s="83"/>
      <c r="C90" s="83"/>
      <c r="D90" s="45" t="s">
        <v>109</v>
      </c>
      <c r="E90" s="67" t="s">
        <v>24</v>
      </c>
    </row>
    <row r="91" spans="1:5" ht="18" customHeight="1">
      <c r="A91" s="94"/>
      <c r="B91" s="84"/>
      <c r="C91" s="83" t="s">
        <v>43</v>
      </c>
      <c r="D91" s="84"/>
      <c r="E91" s="67" t="s">
        <v>24</v>
      </c>
    </row>
    <row r="92" spans="1:5" ht="18" customHeight="1">
      <c r="A92" s="98"/>
      <c r="B92" s="83" t="s">
        <v>10</v>
      </c>
      <c r="C92" s="84"/>
      <c r="D92" s="84"/>
      <c r="E92" s="67">
        <v>1529036700</v>
      </c>
    </row>
    <row r="93" spans="1:5" ht="18" customHeight="1">
      <c r="A93" s="86" t="s">
        <v>442</v>
      </c>
      <c r="B93" s="83" t="s">
        <v>317</v>
      </c>
      <c r="C93" s="82" t="s">
        <v>443</v>
      </c>
      <c r="D93" s="84"/>
      <c r="E93" s="67">
        <v>4427000</v>
      </c>
    </row>
    <row r="94" spans="1:5" ht="18" customHeight="1">
      <c r="A94" s="86"/>
      <c r="B94" s="83"/>
      <c r="C94" s="82" t="s">
        <v>444</v>
      </c>
      <c r="D94" s="84"/>
      <c r="E94" s="67">
        <v>275077000</v>
      </c>
    </row>
    <row r="95" spans="1:5" ht="18" customHeight="1">
      <c r="A95" s="86"/>
      <c r="B95" s="83"/>
      <c r="C95" s="82" t="s">
        <v>445</v>
      </c>
      <c r="D95" s="84"/>
      <c r="E95" s="67">
        <v>256830000</v>
      </c>
    </row>
    <row r="96" spans="1:5" ht="18" customHeight="1">
      <c r="A96" s="86"/>
      <c r="B96" s="83"/>
      <c r="C96" s="82" t="s">
        <v>446</v>
      </c>
      <c r="D96" s="84"/>
      <c r="E96" s="67">
        <v>103581000</v>
      </c>
    </row>
    <row r="97" spans="1:5" ht="18" customHeight="1">
      <c r="A97" s="86"/>
      <c r="B97" s="83"/>
      <c r="C97" s="82" t="s">
        <v>447</v>
      </c>
      <c r="D97" s="84"/>
      <c r="E97" s="67">
        <v>288834840</v>
      </c>
    </row>
    <row r="98" spans="1:5" ht="18" customHeight="1">
      <c r="A98" s="83"/>
      <c r="B98" s="83"/>
      <c r="C98" s="83" t="s">
        <v>43</v>
      </c>
      <c r="D98" s="84"/>
      <c r="E98" s="67">
        <v>928749840</v>
      </c>
    </row>
    <row r="99" spans="1:5" ht="18" customHeight="1">
      <c r="A99" s="83"/>
      <c r="B99" s="83" t="s">
        <v>117</v>
      </c>
      <c r="C99" s="86" t="s">
        <v>118</v>
      </c>
      <c r="D99" s="37"/>
      <c r="E99" s="67" t="s">
        <v>24</v>
      </c>
    </row>
    <row r="100" spans="1:5" ht="18" customHeight="1">
      <c r="A100" s="83"/>
      <c r="B100" s="83"/>
      <c r="C100" s="83"/>
      <c r="D100" s="45" t="s">
        <v>109</v>
      </c>
      <c r="E100" s="67" t="s">
        <v>24</v>
      </c>
    </row>
    <row r="101" spans="1:5" ht="18" customHeight="1">
      <c r="A101" s="83"/>
      <c r="B101" s="83"/>
      <c r="C101" s="86" t="s">
        <v>119</v>
      </c>
      <c r="D101" s="37" t="s">
        <v>464</v>
      </c>
      <c r="E101" s="67">
        <v>12482015</v>
      </c>
    </row>
    <row r="102" spans="1:5" ht="18" customHeight="1">
      <c r="A102" s="83"/>
      <c r="B102" s="83"/>
      <c r="C102" s="83"/>
      <c r="D102" s="45" t="s">
        <v>109</v>
      </c>
      <c r="E102" s="67">
        <v>12482015</v>
      </c>
    </row>
    <row r="103" spans="1:5" ht="18" customHeight="1">
      <c r="A103" s="84"/>
      <c r="B103" s="84"/>
      <c r="C103" s="83" t="s">
        <v>43</v>
      </c>
      <c r="D103" s="84"/>
      <c r="E103" s="67">
        <v>12482015</v>
      </c>
    </row>
    <row r="104" spans="1:5">
      <c r="A104" s="84"/>
      <c r="B104" s="83" t="s">
        <v>10</v>
      </c>
      <c r="C104" s="84"/>
      <c r="D104" s="84"/>
      <c r="E104" s="67">
        <v>941231855</v>
      </c>
    </row>
    <row r="105" spans="1:5" ht="18" customHeight="1">
      <c r="A105" s="86" t="s">
        <v>437</v>
      </c>
      <c r="B105" s="83" t="s">
        <v>317</v>
      </c>
      <c r="C105" s="82" t="s">
        <v>445</v>
      </c>
      <c r="D105" s="84"/>
      <c r="E105" s="67">
        <v>236004000</v>
      </c>
    </row>
    <row r="106" spans="1:5" ht="18" customHeight="1">
      <c r="A106" s="86"/>
      <c r="B106" s="83"/>
      <c r="C106" s="82" t="s">
        <v>446</v>
      </c>
      <c r="D106" s="84"/>
      <c r="E106" s="67">
        <v>85412000</v>
      </c>
    </row>
    <row r="107" spans="1:5" ht="18" customHeight="1">
      <c r="A107" s="86"/>
      <c r="B107" s="83"/>
      <c r="C107" s="82" t="s">
        <v>447</v>
      </c>
      <c r="D107" s="84"/>
      <c r="E107" s="67">
        <v>92717000</v>
      </c>
    </row>
    <row r="108" spans="1:5" ht="18" customHeight="1">
      <c r="A108" s="83"/>
      <c r="B108" s="83"/>
      <c r="C108" s="83" t="s">
        <v>43</v>
      </c>
      <c r="D108" s="84"/>
      <c r="E108" s="67">
        <v>414133000</v>
      </c>
    </row>
    <row r="109" spans="1:5" ht="18" customHeight="1">
      <c r="A109" s="83"/>
      <c r="B109" s="83" t="s">
        <v>117</v>
      </c>
      <c r="C109" s="86" t="s">
        <v>118</v>
      </c>
      <c r="D109" s="37"/>
      <c r="E109" s="67" t="s">
        <v>24</v>
      </c>
    </row>
    <row r="110" spans="1:5" ht="18" customHeight="1">
      <c r="A110" s="83"/>
      <c r="B110" s="83"/>
      <c r="C110" s="83"/>
      <c r="D110" s="45" t="s">
        <v>109</v>
      </c>
      <c r="E110" s="67" t="s">
        <v>24</v>
      </c>
    </row>
    <row r="111" spans="1:5" ht="18" customHeight="1">
      <c r="A111" s="83"/>
      <c r="B111" s="83"/>
      <c r="C111" s="86" t="s">
        <v>119</v>
      </c>
      <c r="D111" s="37"/>
      <c r="E111" s="67" t="s">
        <v>24</v>
      </c>
    </row>
    <row r="112" spans="1:5" ht="18" customHeight="1">
      <c r="A112" s="83"/>
      <c r="B112" s="83"/>
      <c r="C112" s="83"/>
      <c r="D112" s="45" t="s">
        <v>109</v>
      </c>
      <c r="E112" s="67" t="s">
        <v>24</v>
      </c>
    </row>
    <row r="113" spans="1:5" ht="18" customHeight="1">
      <c r="A113" s="84"/>
      <c r="B113" s="84"/>
      <c r="C113" s="83" t="s">
        <v>43</v>
      </c>
      <c r="D113" s="84"/>
      <c r="E113" s="67" t="s">
        <v>24</v>
      </c>
    </row>
    <row r="114" spans="1:5">
      <c r="A114" s="84"/>
      <c r="B114" s="83" t="s">
        <v>10</v>
      </c>
      <c r="C114" s="84"/>
      <c r="D114" s="84"/>
      <c r="E114" s="67">
        <v>414133000</v>
      </c>
    </row>
    <row r="115" spans="1:5" ht="18" customHeight="1">
      <c r="A115" s="86" t="s">
        <v>438</v>
      </c>
      <c r="B115" s="83" t="s">
        <v>317</v>
      </c>
      <c r="C115" s="82" t="s">
        <v>445</v>
      </c>
      <c r="D115" s="84"/>
      <c r="E115" s="67">
        <v>600000</v>
      </c>
    </row>
    <row r="116" spans="1:5" ht="18" customHeight="1">
      <c r="A116" s="86"/>
      <c r="B116" s="83"/>
      <c r="C116" s="82" t="s">
        <v>447</v>
      </c>
      <c r="D116" s="84"/>
      <c r="E116" s="67">
        <v>5184300</v>
      </c>
    </row>
    <row r="117" spans="1:5" ht="18" customHeight="1">
      <c r="A117" s="83"/>
      <c r="B117" s="83"/>
      <c r="C117" s="83" t="s">
        <v>43</v>
      </c>
      <c r="D117" s="84"/>
      <c r="E117" s="67">
        <v>5784300</v>
      </c>
    </row>
    <row r="118" spans="1:5" ht="18" customHeight="1">
      <c r="A118" s="83"/>
      <c r="B118" s="83" t="s">
        <v>117</v>
      </c>
      <c r="C118" s="86" t="s">
        <v>118</v>
      </c>
      <c r="D118" s="37"/>
      <c r="E118" s="67" t="s">
        <v>24</v>
      </c>
    </row>
    <row r="119" spans="1:5" ht="18" customHeight="1">
      <c r="A119" s="83"/>
      <c r="B119" s="83"/>
      <c r="C119" s="83"/>
      <c r="D119" s="45" t="s">
        <v>109</v>
      </c>
      <c r="E119" s="67" t="s">
        <v>24</v>
      </c>
    </row>
    <row r="120" spans="1:5" ht="18" customHeight="1">
      <c r="A120" s="83"/>
      <c r="B120" s="83"/>
      <c r="C120" s="86" t="s">
        <v>119</v>
      </c>
      <c r="D120" s="37"/>
      <c r="E120" s="67" t="s">
        <v>24</v>
      </c>
    </row>
    <row r="121" spans="1:5" ht="18" customHeight="1">
      <c r="A121" s="83"/>
      <c r="B121" s="83"/>
      <c r="C121" s="83"/>
      <c r="D121" s="45" t="s">
        <v>109</v>
      </c>
      <c r="E121" s="67" t="s">
        <v>24</v>
      </c>
    </row>
    <row r="122" spans="1:5" ht="18" customHeight="1">
      <c r="A122" s="84"/>
      <c r="B122" s="84"/>
      <c r="C122" s="83" t="s">
        <v>43</v>
      </c>
      <c r="D122" s="84"/>
      <c r="E122" s="67" t="s">
        <v>24</v>
      </c>
    </row>
    <row r="123" spans="1:5" ht="16.5" thickBot="1">
      <c r="A123" s="85"/>
      <c r="B123" s="87" t="s">
        <v>10</v>
      </c>
      <c r="C123" s="85"/>
      <c r="D123" s="85"/>
      <c r="E123" s="68">
        <v>5784300</v>
      </c>
    </row>
    <row r="124" spans="1:5" ht="18" customHeight="1" thickTop="1">
      <c r="A124" s="94" t="s">
        <v>439</v>
      </c>
      <c r="B124" s="99" t="s">
        <v>116</v>
      </c>
      <c r="C124" s="100"/>
      <c r="D124" s="101"/>
      <c r="E124" s="69">
        <v>21360905360</v>
      </c>
    </row>
    <row r="125" spans="1:5" ht="18" customHeight="1">
      <c r="A125" s="94"/>
      <c r="B125" s="83" t="s">
        <v>117</v>
      </c>
      <c r="C125" s="96" t="s">
        <v>337</v>
      </c>
      <c r="D125" s="97"/>
      <c r="E125" s="67">
        <v>332611598</v>
      </c>
    </row>
    <row r="126" spans="1:5" ht="18" customHeight="1">
      <c r="A126" s="94"/>
      <c r="B126" s="83"/>
      <c r="C126" s="96" t="s">
        <v>338</v>
      </c>
      <c r="D126" s="97"/>
      <c r="E126" s="67">
        <v>10034350236</v>
      </c>
    </row>
    <row r="127" spans="1:5" ht="18" customHeight="1">
      <c r="A127" s="94"/>
      <c r="B127" s="84"/>
      <c r="C127" s="90" t="s">
        <v>43</v>
      </c>
      <c r="D127" s="92"/>
      <c r="E127" s="67">
        <v>10366961834</v>
      </c>
    </row>
    <row r="128" spans="1:5" ht="18" customHeight="1">
      <c r="A128" s="98"/>
      <c r="B128" s="83" t="s">
        <v>10</v>
      </c>
      <c r="C128" s="84"/>
      <c r="D128" s="84"/>
      <c r="E128" s="67">
        <v>31727867194</v>
      </c>
    </row>
    <row r="129" spans="1:5" ht="18" customHeight="1">
      <c r="A129" s="71" t="s">
        <v>440</v>
      </c>
      <c r="B129" s="90" t="s">
        <v>317</v>
      </c>
      <c r="C129" s="91"/>
      <c r="D129" s="92"/>
      <c r="E129" s="67">
        <v>-3412772552</v>
      </c>
    </row>
    <row r="130" spans="1:5" ht="18" customHeight="1">
      <c r="A130" s="93" t="s">
        <v>441</v>
      </c>
      <c r="B130" s="90" t="s">
        <v>116</v>
      </c>
      <c r="C130" s="91"/>
      <c r="D130" s="92"/>
      <c r="E130" s="67">
        <v>17948132808</v>
      </c>
    </row>
    <row r="131" spans="1:5" ht="18" customHeight="1">
      <c r="A131" s="94"/>
      <c r="B131" s="83" t="s">
        <v>117</v>
      </c>
      <c r="C131" s="96" t="s">
        <v>337</v>
      </c>
      <c r="D131" s="97"/>
      <c r="E131" s="67">
        <v>332611598</v>
      </c>
    </row>
    <row r="132" spans="1:5" ht="18" customHeight="1">
      <c r="A132" s="94"/>
      <c r="B132" s="83"/>
      <c r="C132" s="96" t="s">
        <v>338</v>
      </c>
      <c r="D132" s="97"/>
      <c r="E132" s="67">
        <v>10034350236</v>
      </c>
    </row>
    <row r="133" spans="1:5" ht="18" customHeight="1">
      <c r="A133" s="94"/>
      <c r="B133" s="84"/>
      <c r="C133" s="90" t="s">
        <v>43</v>
      </c>
      <c r="D133" s="92"/>
      <c r="E133" s="67">
        <v>10366961834</v>
      </c>
    </row>
    <row r="134" spans="1:5" ht="18" customHeight="1" thickBot="1">
      <c r="A134" s="95"/>
      <c r="B134" s="87" t="s">
        <v>10</v>
      </c>
      <c r="C134" s="85"/>
      <c r="D134" s="85"/>
      <c r="E134" s="68">
        <v>28315094642</v>
      </c>
    </row>
    <row r="135" spans="1:5" ht="16.5" thickTop="1"/>
  </sheetData>
  <mergeCells count="138">
    <mergeCell ref="A93:A104"/>
    <mergeCell ref="B93:B98"/>
    <mergeCell ref="C93:D93"/>
    <mergeCell ref="C97:D97"/>
    <mergeCell ref="C98:D98"/>
    <mergeCell ref="B99:B103"/>
    <mergeCell ref="C99:C100"/>
    <mergeCell ref="C101:C102"/>
    <mergeCell ref="C103:D103"/>
    <mergeCell ref="B104:D104"/>
    <mergeCell ref="C94:D94"/>
    <mergeCell ref="C95:D95"/>
    <mergeCell ref="C96:D96"/>
    <mergeCell ref="B129:D129"/>
    <mergeCell ref="A130:A134"/>
    <mergeCell ref="B130:D130"/>
    <mergeCell ref="B131:B133"/>
    <mergeCell ref="C131:D131"/>
    <mergeCell ref="C132:D132"/>
    <mergeCell ref="C133:D133"/>
    <mergeCell ref="B134:D134"/>
    <mergeCell ref="A124:A128"/>
    <mergeCell ref="B124:D124"/>
    <mergeCell ref="B125:B127"/>
    <mergeCell ref="C125:D125"/>
    <mergeCell ref="C126:D126"/>
    <mergeCell ref="C127:D127"/>
    <mergeCell ref="B128:D128"/>
    <mergeCell ref="A115:A123"/>
    <mergeCell ref="B115:B117"/>
    <mergeCell ref="C115:D115"/>
    <mergeCell ref="C117:D117"/>
    <mergeCell ref="B118:B122"/>
    <mergeCell ref="C118:C119"/>
    <mergeCell ref="C120:C121"/>
    <mergeCell ref="C122:D122"/>
    <mergeCell ref="B123:D123"/>
    <mergeCell ref="C116:D116"/>
    <mergeCell ref="A105:A114"/>
    <mergeCell ref="B105:B108"/>
    <mergeCell ref="C105:D105"/>
    <mergeCell ref="C108:D108"/>
    <mergeCell ref="B109:B113"/>
    <mergeCell ref="C109:C110"/>
    <mergeCell ref="C111:C112"/>
    <mergeCell ref="C113:D113"/>
    <mergeCell ref="B114:D114"/>
    <mergeCell ref="C107:D107"/>
    <mergeCell ref="C106:D106"/>
    <mergeCell ref="A82:A92"/>
    <mergeCell ref="B82:B84"/>
    <mergeCell ref="C82:D82"/>
    <mergeCell ref="C83:D83"/>
    <mergeCell ref="C84:D84"/>
    <mergeCell ref="B85:B91"/>
    <mergeCell ref="C85:C87"/>
    <mergeCell ref="C88:C90"/>
    <mergeCell ref="C91:D91"/>
    <mergeCell ref="B92:D92"/>
    <mergeCell ref="A70:A81"/>
    <mergeCell ref="B70:B73"/>
    <mergeCell ref="C70:D70"/>
    <mergeCell ref="C71:D71"/>
    <mergeCell ref="C72:D72"/>
    <mergeCell ref="C73:D73"/>
    <mergeCell ref="B74:B80"/>
    <mergeCell ref="C74:C76"/>
    <mergeCell ref="C77:C79"/>
    <mergeCell ref="C80:D80"/>
    <mergeCell ref="B81:D81"/>
    <mergeCell ref="A59:A69"/>
    <mergeCell ref="B59:B61"/>
    <mergeCell ref="C59:D59"/>
    <mergeCell ref="C60:D60"/>
    <mergeCell ref="C61:D61"/>
    <mergeCell ref="B62:B68"/>
    <mergeCell ref="C62:C64"/>
    <mergeCell ref="C65:C67"/>
    <mergeCell ref="C68:D68"/>
    <mergeCell ref="B69:D69"/>
    <mergeCell ref="B53:D53"/>
    <mergeCell ref="A54:A58"/>
    <mergeCell ref="B54:D54"/>
    <mergeCell ref="B55:B57"/>
    <mergeCell ref="C55:D55"/>
    <mergeCell ref="C56:D56"/>
    <mergeCell ref="C57:D57"/>
    <mergeCell ref="B58:D58"/>
    <mergeCell ref="B31:D31"/>
    <mergeCell ref="A32:A39"/>
    <mergeCell ref="B32:B33"/>
    <mergeCell ref="C32:D32"/>
    <mergeCell ref="C33:D33"/>
    <mergeCell ref="A48:A52"/>
    <mergeCell ref="B48:D48"/>
    <mergeCell ref="B49:B51"/>
    <mergeCell ref="C49:D49"/>
    <mergeCell ref="C50:D50"/>
    <mergeCell ref="C51:D51"/>
    <mergeCell ref="B52:D52"/>
    <mergeCell ref="B34:B38"/>
    <mergeCell ref="C34:C35"/>
    <mergeCell ref="C36:C37"/>
    <mergeCell ref="C38:D38"/>
    <mergeCell ref="C6:D6"/>
    <mergeCell ref="A7:A31"/>
    <mergeCell ref="B7:B23"/>
    <mergeCell ref="C7:D7"/>
    <mergeCell ref="C17:D17"/>
    <mergeCell ref="C18:D18"/>
    <mergeCell ref="C22:D22"/>
    <mergeCell ref="C23:D23"/>
    <mergeCell ref="B24:B30"/>
    <mergeCell ref="C24:C26"/>
    <mergeCell ref="C15:D15"/>
    <mergeCell ref="C16:D16"/>
    <mergeCell ref="C10:D10"/>
    <mergeCell ref="C8:D8"/>
    <mergeCell ref="C9:D9"/>
    <mergeCell ref="C11:D11"/>
    <mergeCell ref="C12:D12"/>
    <mergeCell ref="C13:D13"/>
    <mergeCell ref="C27:C29"/>
    <mergeCell ref="C30:D30"/>
    <mergeCell ref="C19:D19"/>
    <mergeCell ref="C20:D20"/>
    <mergeCell ref="C14:D14"/>
    <mergeCell ref="C21:D21"/>
    <mergeCell ref="B39:D39"/>
    <mergeCell ref="A40:A47"/>
    <mergeCell ref="B40:B41"/>
    <mergeCell ref="C40:D40"/>
    <mergeCell ref="C41:D41"/>
    <mergeCell ref="B42:B46"/>
    <mergeCell ref="C42:C43"/>
    <mergeCell ref="C44:C45"/>
    <mergeCell ref="C46:D46"/>
    <mergeCell ref="B47:D47"/>
  </mergeCells>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workbookViewId="0">
      <selection sqref="A1:F1"/>
    </sheetView>
  </sheetViews>
  <sheetFormatPr defaultColWidth="8.875" defaultRowHeight="20.25" customHeight="1"/>
  <cols>
    <col min="1" max="1" width="23.375" style="33" customWidth="1"/>
    <col min="2" max="6" width="17.625" style="33" customWidth="1"/>
    <col min="7" max="16384" width="8.875" style="33"/>
  </cols>
  <sheetData>
    <row r="1" spans="1:6" ht="20.25" customHeight="1">
      <c r="A1" s="105" t="s">
        <v>368</v>
      </c>
      <c r="B1" s="106"/>
      <c r="C1" s="106"/>
      <c r="D1" s="106"/>
      <c r="E1" s="106"/>
      <c r="F1" s="106"/>
    </row>
    <row r="2" spans="1:6" ht="20.25" customHeight="1">
      <c r="A2" s="72" t="s">
        <v>393</v>
      </c>
      <c r="B2" s="72"/>
      <c r="C2" s="72"/>
      <c r="D2" s="72"/>
      <c r="E2" s="72"/>
      <c r="F2" s="73" t="s">
        <v>490</v>
      </c>
    </row>
    <row r="3" spans="1:6" ht="20.25" customHeight="1">
      <c r="A3" s="72" t="s">
        <v>448</v>
      </c>
      <c r="B3" s="72"/>
      <c r="C3" s="72"/>
      <c r="D3" s="72"/>
      <c r="E3" s="72"/>
      <c r="F3" s="73" t="s">
        <v>121</v>
      </c>
    </row>
    <row r="4" spans="1:6" ht="20.25" customHeight="1">
      <c r="A4" s="107" t="s">
        <v>91</v>
      </c>
      <c r="B4" s="109" t="s">
        <v>106</v>
      </c>
      <c r="C4" s="109" t="s">
        <v>369</v>
      </c>
      <c r="D4" s="109"/>
      <c r="E4" s="109"/>
      <c r="F4" s="109"/>
    </row>
    <row r="5" spans="1:6" ht="20.25" customHeight="1">
      <c r="A5" s="107"/>
      <c r="B5" s="109"/>
      <c r="C5" s="109" t="s">
        <v>117</v>
      </c>
      <c r="D5" s="109" t="s">
        <v>370</v>
      </c>
      <c r="E5" s="109" t="s">
        <v>116</v>
      </c>
      <c r="F5" s="109" t="s">
        <v>30</v>
      </c>
    </row>
    <row r="6" spans="1:6" ht="20.25" customHeight="1" thickBot="1">
      <c r="A6" s="108"/>
      <c r="B6" s="110"/>
      <c r="C6" s="110"/>
      <c r="D6" s="110"/>
      <c r="E6" s="110"/>
      <c r="F6" s="110"/>
    </row>
    <row r="7" spans="1:6" ht="20.25" customHeight="1" thickTop="1">
      <c r="A7" s="74" t="s">
        <v>217</v>
      </c>
      <c r="B7" s="75">
        <v>30007716289</v>
      </c>
      <c r="C7" s="75">
        <v>10034063236</v>
      </c>
      <c r="D7" s="75">
        <v>976093600</v>
      </c>
      <c r="E7" s="75">
        <v>15312607910</v>
      </c>
      <c r="F7" s="75">
        <v>3684951543</v>
      </c>
    </row>
    <row r="8" spans="1:6" ht="20.25" customHeight="1">
      <c r="A8" s="74" t="s">
        <v>371</v>
      </c>
      <c r="B8" s="75">
        <v>2489943648</v>
      </c>
      <c r="C8" s="75">
        <v>332898598</v>
      </c>
      <c r="D8" s="75">
        <v>1600906400</v>
      </c>
      <c r="E8" s="75">
        <v>117917180</v>
      </c>
      <c r="F8" s="75">
        <v>438221470</v>
      </c>
    </row>
    <row r="9" spans="1:6" ht="20.25" customHeight="1">
      <c r="A9" s="74" t="s">
        <v>372</v>
      </c>
      <c r="B9" s="75">
        <v>1349573879</v>
      </c>
      <c r="C9" s="75" t="s">
        <v>24</v>
      </c>
      <c r="D9" s="75" t="s">
        <v>24</v>
      </c>
      <c r="E9" s="75">
        <v>1022634580</v>
      </c>
      <c r="F9" s="75">
        <v>326939299</v>
      </c>
    </row>
    <row r="10" spans="1:6" ht="20.25" customHeight="1">
      <c r="A10" s="74" t="s">
        <v>30</v>
      </c>
      <c r="B10" s="75" t="s">
        <v>24</v>
      </c>
      <c r="C10" s="75" t="s">
        <v>24</v>
      </c>
      <c r="D10" s="75" t="s">
        <v>24</v>
      </c>
      <c r="E10" s="75" t="s">
        <v>24</v>
      </c>
      <c r="F10" s="75" t="s">
        <v>24</v>
      </c>
    </row>
    <row r="11" spans="1:6" ht="20.25" customHeight="1">
      <c r="A11" s="76" t="s">
        <v>10</v>
      </c>
      <c r="B11" s="75">
        <v>33847233816</v>
      </c>
      <c r="C11" s="75">
        <v>10366961834</v>
      </c>
      <c r="D11" s="75">
        <v>2577000000</v>
      </c>
      <c r="E11" s="75">
        <v>16453159670</v>
      </c>
      <c r="F11" s="75">
        <v>4450112312</v>
      </c>
    </row>
  </sheetData>
  <mergeCells count="8">
    <mergeCell ref="A1:F1"/>
    <mergeCell ref="A4:A6"/>
    <mergeCell ref="B4:B6"/>
    <mergeCell ref="C4:F4"/>
    <mergeCell ref="C5:C6"/>
    <mergeCell ref="D5:D6"/>
    <mergeCell ref="E5:E6"/>
    <mergeCell ref="F5:F6"/>
  </mergeCells>
  <phoneticPr fontId="4"/>
  <printOptions horizontalCentered="1"/>
  <pageMargins left="0.59055118110236227" right="0.39370078740157483" top="0.39370078740157483" bottom="0.39370078740157483" header="0.19685039370078741" footer="0.1968503937007874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2"/>
  <sheetViews>
    <sheetView workbookViewId="0"/>
  </sheetViews>
  <sheetFormatPr defaultColWidth="8.875" defaultRowHeight="15.75"/>
  <cols>
    <col min="1" max="1" width="45.625" style="14" customWidth="1"/>
    <col min="2" max="2" width="30.625" style="14" customWidth="1"/>
    <col min="3" max="16384" width="8.875" style="14"/>
  </cols>
  <sheetData>
    <row r="1" spans="1:2" ht="30">
      <c r="A1" s="1" t="s">
        <v>111</v>
      </c>
    </row>
    <row r="2" spans="1:2" ht="18.75">
      <c r="A2" s="33" t="s">
        <v>393</v>
      </c>
    </row>
    <row r="3" spans="1:2" ht="18.75">
      <c r="A3" s="33" t="s">
        <v>490</v>
      </c>
    </row>
    <row r="4" spans="1:2" ht="18.75">
      <c r="A4" s="33" t="s">
        <v>524</v>
      </c>
    </row>
    <row r="5" spans="1:2" ht="18.75">
      <c r="B5" s="34" t="s">
        <v>25</v>
      </c>
    </row>
    <row r="6" spans="1:2" ht="22.5" customHeight="1">
      <c r="A6" s="42" t="s">
        <v>26</v>
      </c>
      <c r="B6" s="42" t="s">
        <v>95</v>
      </c>
    </row>
    <row r="7" spans="1:2" ht="18" customHeight="1">
      <c r="A7" s="58" t="s">
        <v>374</v>
      </c>
      <c r="B7" s="39">
        <v>3641796590</v>
      </c>
    </row>
    <row r="8" spans="1:2" ht="18" customHeight="1">
      <c r="A8" s="58" t="s">
        <v>112</v>
      </c>
      <c r="B8" s="39" t="s">
        <v>24</v>
      </c>
    </row>
    <row r="9" spans="1:2" ht="18" customHeight="1">
      <c r="A9" s="58"/>
      <c r="B9" s="39"/>
    </row>
    <row r="10" spans="1:2" ht="18" customHeight="1">
      <c r="A10" s="58"/>
      <c r="B10" s="39"/>
    </row>
    <row r="11" spans="1:2" ht="18" customHeight="1">
      <c r="A11" s="58"/>
      <c r="B11" s="39"/>
    </row>
    <row r="12" spans="1:2" ht="18" customHeight="1">
      <c r="A12" s="45" t="s">
        <v>10</v>
      </c>
      <c r="B12" s="39">
        <v>3641796590</v>
      </c>
    </row>
  </sheetData>
  <phoneticPr fontId="4"/>
  <pageMargins left="0.59055118110236227" right="0.39370078740157483" top="0.39370078740157483" bottom="0.39370078740157483" header="0.19685039370078741" footer="0.1968503937007874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E67"/>
  <sheetViews>
    <sheetView workbookViewId="0">
      <selection sqref="A1:D1"/>
    </sheetView>
  </sheetViews>
  <sheetFormatPr defaultColWidth="8.875" defaultRowHeight="11.25"/>
  <cols>
    <col min="1" max="1" width="33.875" style="24" customWidth="1"/>
    <col min="2" max="2" width="18.875" style="24" customWidth="1"/>
    <col min="3" max="3" width="8.875" style="24" hidden="1" customWidth="1"/>
    <col min="4" max="4" width="33.875" style="24" customWidth="1"/>
    <col min="5" max="7" width="18.875" style="24" customWidth="1"/>
    <col min="8" max="16384" width="8.875" style="24"/>
  </cols>
  <sheetData>
    <row r="1" spans="1:5" ht="17.100000000000001" customHeight="1">
      <c r="E1" s="10" t="s">
        <v>120</v>
      </c>
    </row>
    <row r="2" spans="1:5" ht="21">
      <c r="A2" s="111" t="s">
        <v>465</v>
      </c>
      <c r="B2" s="112"/>
      <c r="C2" s="112"/>
      <c r="D2" s="112"/>
      <c r="E2" s="112"/>
    </row>
    <row r="3" spans="1:5" ht="13.5">
      <c r="A3" s="113" t="s">
        <v>485</v>
      </c>
      <c r="B3" s="112"/>
      <c r="C3" s="112"/>
      <c r="D3" s="112"/>
      <c r="E3" s="112"/>
    </row>
    <row r="4" spans="1:5" ht="13.5">
      <c r="A4" s="32" t="s">
        <v>393</v>
      </c>
    </row>
    <row r="5" spans="1:5" ht="17.100000000000001" customHeight="1">
      <c r="A5" s="32" t="s">
        <v>448</v>
      </c>
      <c r="E5" s="11" t="s">
        <v>121</v>
      </c>
    </row>
    <row r="6" spans="1:5" ht="27" customHeight="1">
      <c r="A6" s="28" t="s">
        <v>122</v>
      </c>
      <c r="B6" s="28" t="s">
        <v>106</v>
      </c>
      <c r="C6" s="28"/>
      <c r="D6" s="28" t="s">
        <v>122</v>
      </c>
      <c r="E6" s="28" t="s">
        <v>106</v>
      </c>
    </row>
    <row r="7" spans="1:5" ht="17.100000000000001" customHeight="1">
      <c r="A7" s="25" t="s">
        <v>123</v>
      </c>
      <c r="B7" s="27"/>
      <c r="C7" s="27"/>
      <c r="D7" s="25" t="s">
        <v>124</v>
      </c>
      <c r="E7" s="27"/>
    </row>
    <row r="8" spans="1:5" ht="17.100000000000001" customHeight="1">
      <c r="A8" s="25" t="s">
        <v>125</v>
      </c>
      <c r="B8" s="26">
        <v>100497783179</v>
      </c>
      <c r="C8" s="27"/>
      <c r="D8" s="25" t="s">
        <v>126</v>
      </c>
      <c r="E8" s="26">
        <v>46906589690</v>
      </c>
    </row>
    <row r="9" spans="1:5" ht="17.100000000000001" customHeight="1">
      <c r="A9" s="25" t="s">
        <v>127</v>
      </c>
      <c r="B9" s="26">
        <v>97121947030</v>
      </c>
      <c r="C9" s="27"/>
      <c r="D9" s="25" t="s">
        <v>128</v>
      </c>
      <c r="E9" s="26">
        <v>32995590455</v>
      </c>
    </row>
    <row r="10" spans="1:5" ht="17.100000000000001" customHeight="1">
      <c r="A10" s="25" t="s">
        <v>129</v>
      </c>
      <c r="B10" s="26">
        <v>40549213578</v>
      </c>
      <c r="C10" s="27"/>
      <c r="D10" s="25" t="s">
        <v>130</v>
      </c>
      <c r="E10" s="26" t="s">
        <v>24</v>
      </c>
    </row>
    <row r="11" spans="1:5" ht="17.100000000000001" customHeight="1">
      <c r="A11" s="25" t="s">
        <v>131</v>
      </c>
      <c r="B11" s="26">
        <v>17366729327</v>
      </c>
      <c r="C11" s="27"/>
      <c r="D11" s="25" t="s">
        <v>132</v>
      </c>
      <c r="E11" s="26">
        <v>4895461851</v>
      </c>
    </row>
    <row r="12" spans="1:5" ht="17.100000000000001" customHeight="1">
      <c r="A12" s="25" t="s">
        <v>133</v>
      </c>
      <c r="B12" s="26" t="s">
        <v>24</v>
      </c>
      <c r="C12" s="27"/>
      <c r="D12" s="25" t="s">
        <v>134</v>
      </c>
      <c r="E12" s="26" t="s">
        <v>24</v>
      </c>
    </row>
    <row r="13" spans="1:5" ht="17.100000000000001" customHeight="1">
      <c r="A13" s="25" t="s">
        <v>135</v>
      </c>
      <c r="B13" s="26">
        <v>59337518715</v>
      </c>
      <c r="C13" s="27"/>
      <c r="D13" s="25" t="s">
        <v>136</v>
      </c>
      <c r="E13" s="26">
        <v>9015537384</v>
      </c>
    </row>
    <row r="14" spans="1:5" ht="17.100000000000001" customHeight="1">
      <c r="A14" s="25" t="s">
        <v>137</v>
      </c>
      <c r="B14" s="26">
        <v>-36554000838</v>
      </c>
      <c r="C14" s="27"/>
      <c r="D14" s="25" t="s">
        <v>138</v>
      </c>
      <c r="E14" s="26">
        <v>5491842577</v>
      </c>
    </row>
    <row r="15" spans="1:5" ht="17.100000000000001" customHeight="1">
      <c r="A15" s="25" t="s">
        <v>139</v>
      </c>
      <c r="B15" s="26">
        <v>1069195514</v>
      </c>
      <c r="C15" s="27"/>
      <c r="D15" s="25" t="s">
        <v>140</v>
      </c>
      <c r="E15" s="26">
        <v>3556828259</v>
      </c>
    </row>
    <row r="16" spans="1:5" ht="17.100000000000001" customHeight="1">
      <c r="A16" s="25" t="s">
        <v>141</v>
      </c>
      <c r="B16" s="26">
        <v>-691953040</v>
      </c>
      <c r="C16" s="27"/>
      <c r="D16" s="25" t="s">
        <v>142</v>
      </c>
      <c r="E16" s="26">
        <v>1048728858</v>
      </c>
    </row>
    <row r="17" spans="1:5" ht="17.100000000000001" customHeight="1">
      <c r="A17" s="25" t="s">
        <v>143</v>
      </c>
      <c r="B17" s="26" t="s">
        <v>24</v>
      </c>
      <c r="C17" s="27"/>
      <c r="D17" s="25" t="s">
        <v>144</v>
      </c>
      <c r="E17" s="26" t="s">
        <v>24</v>
      </c>
    </row>
    <row r="18" spans="1:5" ht="17.100000000000001" customHeight="1">
      <c r="A18" s="25" t="s">
        <v>145</v>
      </c>
      <c r="B18" s="26" t="s">
        <v>24</v>
      </c>
      <c r="C18" s="27"/>
      <c r="D18" s="25" t="s">
        <v>146</v>
      </c>
      <c r="E18" s="26" t="s">
        <v>24</v>
      </c>
    </row>
    <row r="19" spans="1:5" ht="17.100000000000001" customHeight="1">
      <c r="A19" s="25" t="s">
        <v>147</v>
      </c>
      <c r="B19" s="26" t="s">
        <v>24</v>
      </c>
      <c r="C19" s="27"/>
      <c r="D19" s="25" t="s">
        <v>148</v>
      </c>
      <c r="E19" s="26" t="s">
        <v>24</v>
      </c>
    </row>
    <row r="20" spans="1:5" ht="17.100000000000001" customHeight="1">
      <c r="A20" s="25" t="s">
        <v>149</v>
      </c>
      <c r="B20" s="26" t="s">
        <v>24</v>
      </c>
      <c r="C20" s="27"/>
      <c r="D20" s="25" t="s">
        <v>150</v>
      </c>
      <c r="E20" s="26">
        <v>540931310</v>
      </c>
    </row>
    <row r="21" spans="1:5" ht="17.100000000000001" customHeight="1">
      <c r="A21" s="25" t="s">
        <v>151</v>
      </c>
      <c r="B21" s="26" t="s">
        <v>24</v>
      </c>
      <c r="C21" s="27"/>
      <c r="D21" s="25" t="s">
        <v>152</v>
      </c>
      <c r="E21" s="26">
        <v>255114037</v>
      </c>
    </row>
    <row r="22" spans="1:5" ht="17.100000000000001" customHeight="1">
      <c r="A22" s="25" t="s">
        <v>153</v>
      </c>
      <c r="B22" s="26" t="s">
        <v>24</v>
      </c>
      <c r="C22" s="27"/>
      <c r="D22" s="25" t="s">
        <v>136</v>
      </c>
      <c r="E22" s="26">
        <v>90240113</v>
      </c>
    </row>
    <row r="23" spans="1:5" ht="17.100000000000001" customHeight="1">
      <c r="A23" s="25" t="s">
        <v>154</v>
      </c>
      <c r="B23" s="26" t="s">
        <v>24</v>
      </c>
      <c r="C23" s="27"/>
      <c r="D23" s="29" t="s">
        <v>155</v>
      </c>
      <c r="E23" s="30">
        <v>52398432267</v>
      </c>
    </row>
    <row r="24" spans="1:5" ht="17.100000000000001" customHeight="1">
      <c r="A24" s="25" t="s">
        <v>156</v>
      </c>
      <c r="B24" s="26" t="s">
        <v>24</v>
      </c>
      <c r="C24" s="27"/>
      <c r="D24" s="25" t="s">
        <v>157</v>
      </c>
      <c r="E24" s="27"/>
    </row>
    <row r="25" spans="1:5" ht="17.100000000000001" customHeight="1">
      <c r="A25" s="25" t="s">
        <v>158</v>
      </c>
      <c r="B25" s="26">
        <v>21723900</v>
      </c>
      <c r="C25" s="27"/>
      <c r="D25" s="25" t="s">
        <v>159</v>
      </c>
      <c r="E25" s="26">
        <v>102191247436</v>
      </c>
    </row>
    <row r="26" spans="1:5" ht="17.100000000000001" customHeight="1">
      <c r="A26" s="25" t="s">
        <v>160</v>
      </c>
      <c r="B26" s="26">
        <v>53372764688</v>
      </c>
      <c r="C26" s="27"/>
      <c r="D26" s="25" t="s">
        <v>161</v>
      </c>
      <c r="E26" s="26">
        <v>-46629999226</v>
      </c>
    </row>
    <row r="27" spans="1:5" ht="17.100000000000001" customHeight="1">
      <c r="A27" s="25" t="s">
        <v>131</v>
      </c>
      <c r="B27" s="26">
        <v>5120754078</v>
      </c>
      <c r="C27" s="27"/>
      <c r="D27" s="27"/>
      <c r="E27" s="27"/>
    </row>
    <row r="28" spans="1:5" ht="17.100000000000001" customHeight="1">
      <c r="A28" s="25" t="s">
        <v>135</v>
      </c>
      <c r="B28" s="26">
        <v>1624462561</v>
      </c>
      <c r="C28" s="27"/>
      <c r="D28" s="27"/>
      <c r="E28" s="27"/>
    </row>
    <row r="29" spans="1:5" ht="17.100000000000001" customHeight="1">
      <c r="A29" s="25" t="s">
        <v>137</v>
      </c>
      <c r="B29" s="26">
        <v>-949430870</v>
      </c>
      <c r="C29" s="27"/>
      <c r="D29" s="27"/>
      <c r="E29" s="27"/>
    </row>
    <row r="30" spans="1:5" ht="17.100000000000001" customHeight="1">
      <c r="A30" s="25" t="s">
        <v>139</v>
      </c>
      <c r="B30" s="26">
        <v>114059227876</v>
      </c>
      <c r="C30" s="27"/>
      <c r="D30" s="27"/>
      <c r="E30" s="27"/>
    </row>
    <row r="31" spans="1:5" ht="17.100000000000001" customHeight="1">
      <c r="A31" s="25" t="s">
        <v>141</v>
      </c>
      <c r="B31" s="26">
        <v>-66631928350</v>
      </c>
      <c r="C31" s="27"/>
      <c r="D31" s="27"/>
      <c r="E31" s="27"/>
    </row>
    <row r="32" spans="1:5" ht="17.100000000000001" customHeight="1">
      <c r="A32" s="25" t="s">
        <v>154</v>
      </c>
      <c r="B32" s="26" t="s">
        <v>24</v>
      </c>
      <c r="C32" s="27"/>
      <c r="D32" s="27"/>
      <c r="E32" s="27"/>
    </row>
    <row r="33" spans="1:5" ht="17.100000000000001" customHeight="1">
      <c r="A33" s="25" t="s">
        <v>156</v>
      </c>
      <c r="B33" s="26" t="s">
        <v>24</v>
      </c>
      <c r="C33" s="27"/>
      <c r="D33" s="27"/>
      <c r="E33" s="27"/>
    </row>
    <row r="34" spans="1:5" ht="17.100000000000001" customHeight="1">
      <c r="A34" s="25" t="s">
        <v>158</v>
      </c>
      <c r="B34" s="26">
        <v>149679393</v>
      </c>
      <c r="C34" s="27"/>
      <c r="D34" s="27"/>
      <c r="E34" s="27"/>
    </row>
    <row r="35" spans="1:5" ht="17.100000000000001" customHeight="1">
      <c r="A35" s="25" t="s">
        <v>162</v>
      </c>
      <c r="B35" s="26">
        <v>12314338743</v>
      </c>
      <c r="C35" s="27"/>
      <c r="D35" s="27"/>
      <c r="E35" s="27"/>
    </row>
    <row r="36" spans="1:5" ht="17.100000000000001" customHeight="1">
      <c r="A36" s="25" t="s">
        <v>163</v>
      </c>
      <c r="B36" s="26">
        <v>-9114369979</v>
      </c>
      <c r="C36" s="27"/>
      <c r="D36" s="27"/>
      <c r="E36" s="27"/>
    </row>
    <row r="37" spans="1:5" ht="17.100000000000001" customHeight="1">
      <c r="A37" s="25" t="s">
        <v>164</v>
      </c>
      <c r="B37" s="26">
        <v>1565809673</v>
      </c>
      <c r="C37" s="27"/>
      <c r="D37" s="27"/>
      <c r="E37" s="27"/>
    </row>
    <row r="38" spans="1:5" ht="17.100000000000001" customHeight="1">
      <c r="A38" s="25" t="s">
        <v>165</v>
      </c>
      <c r="B38" s="26">
        <v>56605288</v>
      </c>
      <c r="C38" s="27"/>
      <c r="D38" s="27"/>
      <c r="E38" s="27"/>
    </row>
    <row r="39" spans="1:5" ht="17.100000000000001" customHeight="1">
      <c r="A39" s="25" t="s">
        <v>166</v>
      </c>
      <c r="B39" s="26">
        <v>1509204385</v>
      </c>
      <c r="C39" s="27"/>
      <c r="D39" s="27"/>
      <c r="E39" s="27"/>
    </row>
    <row r="40" spans="1:5" ht="17.100000000000001" customHeight="1">
      <c r="A40" s="25" t="s">
        <v>167</v>
      </c>
      <c r="B40" s="26">
        <v>1810026476</v>
      </c>
      <c r="C40" s="27"/>
      <c r="D40" s="27"/>
      <c r="E40" s="27"/>
    </row>
    <row r="41" spans="1:5" ht="17.100000000000001" customHeight="1">
      <c r="A41" s="25" t="s">
        <v>168</v>
      </c>
      <c r="B41" s="26">
        <v>126450000</v>
      </c>
      <c r="C41" s="27"/>
      <c r="D41" s="27"/>
      <c r="E41" s="27"/>
    </row>
    <row r="42" spans="1:5" ht="17.100000000000001" customHeight="1">
      <c r="A42" s="25" t="s">
        <v>169</v>
      </c>
      <c r="B42" s="26" t="s">
        <v>24</v>
      </c>
      <c r="C42" s="27"/>
      <c r="D42" s="27"/>
      <c r="E42" s="27"/>
    </row>
    <row r="43" spans="1:5" ht="17.100000000000001" customHeight="1">
      <c r="A43" s="25" t="s">
        <v>170</v>
      </c>
      <c r="B43" s="26">
        <v>126450000</v>
      </c>
      <c r="C43" s="27"/>
      <c r="D43" s="27"/>
      <c r="E43" s="27"/>
    </row>
    <row r="44" spans="1:5" ht="17.100000000000001" customHeight="1">
      <c r="A44" s="25" t="s">
        <v>154</v>
      </c>
      <c r="B44" s="26" t="s">
        <v>24</v>
      </c>
      <c r="C44" s="27"/>
      <c r="D44" s="27"/>
      <c r="E44" s="27"/>
    </row>
    <row r="45" spans="1:5" ht="17.100000000000001" customHeight="1">
      <c r="A45" s="25" t="s">
        <v>171</v>
      </c>
      <c r="B45" s="26" t="s">
        <v>24</v>
      </c>
      <c r="C45" s="27"/>
      <c r="D45" s="27"/>
      <c r="E45" s="27"/>
    </row>
    <row r="46" spans="1:5" ht="17.100000000000001" customHeight="1">
      <c r="A46" s="25" t="s">
        <v>172</v>
      </c>
      <c r="B46" s="26">
        <v>680644050</v>
      </c>
      <c r="C46" s="27"/>
      <c r="D46" s="27"/>
      <c r="E46" s="27"/>
    </row>
    <row r="47" spans="1:5" ht="17.100000000000001" customHeight="1">
      <c r="A47" s="25" t="s">
        <v>173</v>
      </c>
      <c r="B47" s="26">
        <v>2099477</v>
      </c>
      <c r="C47" s="27"/>
      <c r="D47" s="27"/>
      <c r="E47" s="27"/>
    </row>
    <row r="48" spans="1:5" ht="17.100000000000001" customHeight="1">
      <c r="A48" s="25" t="s">
        <v>174</v>
      </c>
      <c r="B48" s="26">
        <v>878955043</v>
      </c>
      <c r="C48" s="27"/>
      <c r="D48" s="27"/>
      <c r="E48" s="27"/>
    </row>
    <row r="49" spans="1:5" ht="17.100000000000001" customHeight="1">
      <c r="A49" s="25" t="s">
        <v>175</v>
      </c>
      <c r="B49" s="26" t="s">
        <v>24</v>
      </c>
      <c r="C49" s="27"/>
      <c r="D49" s="27"/>
      <c r="E49" s="27"/>
    </row>
    <row r="50" spans="1:5" ht="17.100000000000001" customHeight="1">
      <c r="A50" s="25" t="s">
        <v>154</v>
      </c>
      <c r="B50" s="26">
        <v>878955043</v>
      </c>
      <c r="C50" s="27"/>
      <c r="D50" s="27"/>
      <c r="E50" s="27"/>
    </row>
    <row r="51" spans="1:5" ht="17.100000000000001" customHeight="1">
      <c r="A51" s="25" t="s">
        <v>166</v>
      </c>
      <c r="B51" s="26">
        <v>194974409</v>
      </c>
      <c r="C51" s="27"/>
      <c r="D51" s="27"/>
      <c r="E51" s="27"/>
    </row>
    <row r="52" spans="1:5" ht="17.100000000000001" customHeight="1">
      <c r="A52" s="25" t="s">
        <v>176</v>
      </c>
      <c r="B52" s="26">
        <v>-73096503</v>
      </c>
      <c r="C52" s="27"/>
      <c r="D52" s="27"/>
      <c r="E52" s="27"/>
    </row>
    <row r="53" spans="1:5" ht="17.100000000000001" customHeight="1">
      <c r="A53" s="25" t="s">
        <v>177</v>
      </c>
      <c r="B53" s="26">
        <v>7461897298</v>
      </c>
      <c r="C53" s="27"/>
      <c r="D53" s="27"/>
      <c r="E53" s="27"/>
    </row>
    <row r="54" spans="1:5" ht="17.100000000000001" customHeight="1">
      <c r="A54" s="25" t="s">
        <v>178</v>
      </c>
      <c r="B54" s="26">
        <v>3896910627</v>
      </c>
      <c r="C54" s="27"/>
      <c r="D54" s="27"/>
      <c r="E54" s="27"/>
    </row>
    <row r="55" spans="1:5" ht="17.100000000000001" customHeight="1">
      <c r="A55" s="25" t="s">
        <v>179</v>
      </c>
      <c r="B55" s="26">
        <v>1842504396</v>
      </c>
      <c r="C55" s="27"/>
      <c r="D55" s="27"/>
      <c r="E55" s="27"/>
    </row>
    <row r="56" spans="1:5" ht="17.100000000000001" customHeight="1">
      <c r="A56" s="25" t="s">
        <v>180</v>
      </c>
      <c r="B56" s="26">
        <v>1166368</v>
      </c>
      <c r="C56" s="27"/>
      <c r="D56" s="27"/>
      <c r="E56" s="27"/>
    </row>
    <row r="57" spans="1:5" ht="17.100000000000001" customHeight="1">
      <c r="A57" s="25" t="s">
        <v>181</v>
      </c>
      <c r="B57" s="26">
        <v>1692297889</v>
      </c>
      <c r="C57" s="27"/>
      <c r="D57" s="27"/>
      <c r="E57" s="27"/>
    </row>
    <row r="58" spans="1:5" ht="17.100000000000001" customHeight="1">
      <c r="A58" s="25" t="s">
        <v>182</v>
      </c>
      <c r="B58" s="26">
        <v>1681185219</v>
      </c>
      <c r="C58" s="27"/>
      <c r="D58" s="27"/>
      <c r="E58" s="27"/>
    </row>
    <row r="59" spans="1:5" ht="17.100000000000001" customHeight="1">
      <c r="A59" s="25" t="s">
        <v>183</v>
      </c>
      <c r="B59" s="26">
        <v>11112670</v>
      </c>
      <c r="C59" s="27"/>
      <c r="D59" s="27"/>
      <c r="E59" s="27"/>
    </row>
    <row r="60" spans="1:5" ht="17.100000000000001" customHeight="1">
      <c r="A60" s="25" t="s">
        <v>184</v>
      </c>
      <c r="B60" s="26">
        <v>71833451</v>
      </c>
      <c r="C60" s="27"/>
      <c r="D60" s="27"/>
      <c r="E60" s="27"/>
    </row>
    <row r="61" spans="1:5" ht="17.100000000000001" customHeight="1">
      <c r="A61" s="25" t="s">
        <v>136</v>
      </c>
      <c r="B61" s="26" t="s">
        <v>24</v>
      </c>
      <c r="C61" s="27"/>
      <c r="D61" s="27"/>
      <c r="E61" s="27"/>
    </row>
    <row r="62" spans="1:5" ht="17.100000000000001" customHeight="1">
      <c r="A62" s="25" t="s">
        <v>185</v>
      </c>
      <c r="B62" s="26">
        <v>-42815433</v>
      </c>
      <c r="C62" s="27"/>
      <c r="D62" s="29" t="s">
        <v>186</v>
      </c>
      <c r="E62" s="30">
        <v>55561248210</v>
      </c>
    </row>
    <row r="63" spans="1:5" ht="17.100000000000001" customHeight="1">
      <c r="A63" s="29" t="s">
        <v>187</v>
      </c>
      <c r="B63" s="30">
        <v>107959680477</v>
      </c>
      <c r="C63" s="31"/>
      <c r="D63" s="29" t="s">
        <v>188</v>
      </c>
      <c r="E63" s="30">
        <v>107959680477</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E46"/>
  <sheetViews>
    <sheetView workbookViewId="0">
      <selection sqref="A1:D1"/>
    </sheetView>
  </sheetViews>
  <sheetFormatPr defaultColWidth="8.875" defaultRowHeight="11.25"/>
  <cols>
    <col min="1" max="1" width="42.875" style="24" customWidth="1"/>
    <col min="2" max="3" width="8.875" style="24" hidden="1" customWidth="1"/>
    <col min="4" max="4" width="10.875" style="24" customWidth="1"/>
    <col min="5" max="5" width="15.875" style="24" customWidth="1"/>
    <col min="6" max="7" width="30.875" style="24" customWidth="1"/>
    <col min="8" max="16384" width="8.875" style="24"/>
  </cols>
  <sheetData>
    <row r="1" spans="1:5" ht="17.100000000000001" customHeight="1">
      <c r="E1" s="10" t="s">
        <v>189</v>
      </c>
    </row>
    <row r="2" spans="1:5" ht="21">
      <c r="A2" s="111" t="s">
        <v>468</v>
      </c>
      <c r="B2" s="112"/>
      <c r="C2" s="112"/>
      <c r="D2" s="112"/>
      <c r="E2" s="112"/>
    </row>
    <row r="3" spans="1:5" ht="13.5">
      <c r="A3" s="113" t="s">
        <v>486</v>
      </c>
      <c r="B3" s="112"/>
      <c r="C3" s="112"/>
      <c r="D3" s="112"/>
      <c r="E3" s="112"/>
    </row>
    <row r="4" spans="1:5" ht="13.5">
      <c r="A4" s="113" t="s">
        <v>487</v>
      </c>
      <c r="B4" s="112"/>
      <c r="C4" s="112"/>
      <c r="D4" s="112"/>
      <c r="E4" s="112"/>
    </row>
    <row r="5" spans="1:5" ht="13.5">
      <c r="A5" s="32" t="s">
        <v>393</v>
      </c>
    </row>
    <row r="6" spans="1:5" ht="17.100000000000001" customHeight="1">
      <c r="A6" s="32" t="s">
        <v>448</v>
      </c>
      <c r="E6" s="11" t="s">
        <v>121</v>
      </c>
    </row>
    <row r="7" spans="1:5" ht="27" customHeight="1">
      <c r="A7" s="120" t="s">
        <v>122</v>
      </c>
      <c r="B7" s="120"/>
      <c r="C7" s="120"/>
      <c r="D7" s="120" t="s">
        <v>106</v>
      </c>
      <c r="E7" s="120"/>
    </row>
    <row r="8" spans="1:5" ht="17.100000000000001" customHeight="1">
      <c r="A8" s="117" t="s">
        <v>190</v>
      </c>
      <c r="B8" s="117"/>
      <c r="C8" s="117"/>
      <c r="D8" s="118">
        <v>40289211965</v>
      </c>
      <c r="E8" s="119"/>
    </row>
    <row r="9" spans="1:5" ht="17.100000000000001" customHeight="1">
      <c r="A9" s="117" t="s">
        <v>191</v>
      </c>
      <c r="B9" s="117"/>
      <c r="C9" s="117"/>
      <c r="D9" s="118">
        <v>21379622341</v>
      </c>
      <c r="E9" s="119"/>
    </row>
    <row r="10" spans="1:5" ht="17.100000000000001" customHeight="1">
      <c r="A10" s="117" t="s">
        <v>192</v>
      </c>
      <c r="B10" s="117"/>
      <c r="C10" s="117"/>
      <c r="D10" s="118">
        <v>8725816642</v>
      </c>
      <c r="E10" s="119"/>
    </row>
    <row r="11" spans="1:5" ht="17.100000000000001" customHeight="1">
      <c r="A11" s="117" t="s">
        <v>193</v>
      </c>
      <c r="B11" s="117"/>
      <c r="C11" s="117"/>
      <c r="D11" s="118">
        <v>7533483859</v>
      </c>
      <c r="E11" s="119"/>
    </row>
    <row r="12" spans="1:5" ht="17.100000000000001" customHeight="1">
      <c r="A12" s="117" t="s">
        <v>194</v>
      </c>
      <c r="B12" s="117"/>
      <c r="C12" s="117"/>
      <c r="D12" s="118">
        <v>535674310</v>
      </c>
      <c r="E12" s="119"/>
    </row>
    <row r="13" spans="1:5" ht="17.100000000000001" customHeight="1">
      <c r="A13" s="117" t="s">
        <v>195</v>
      </c>
      <c r="B13" s="117"/>
      <c r="C13" s="117"/>
      <c r="D13" s="118">
        <v>449441076</v>
      </c>
      <c r="E13" s="119"/>
    </row>
    <row r="14" spans="1:5" ht="17.100000000000001" customHeight="1">
      <c r="A14" s="117" t="s">
        <v>154</v>
      </c>
      <c r="B14" s="117"/>
      <c r="C14" s="117"/>
      <c r="D14" s="118">
        <v>207217397</v>
      </c>
      <c r="E14" s="119"/>
    </row>
    <row r="15" spans="1:5" ht="17.100000000000001" customHeight="1">
      <c r="A15" s="117" t="s">
        <v>196</v>
      </c>
      <c r="B15" s="117"/>
      <c r="C15" s="117"/>
      <c r="D15" s="118">
        <v>11632187588</v>
      </c>
      <c r="E15" s="119"/>
    </row>
    <row r="16" spans="1:5" ht="17.100000000000001" customHeight="1">
      <c r="A16" s="117" t="s">
        <v>197</v>
      </c>
      <c r="B16" s="117"/>
      <c r="C16" s="117"/>
      <c r="D16" s="118">
        <v>7298227854</v>
      </c>
      <c r="E16" s="119"/>
    </row>
    <row r="17" spans="1:5" ht="17.100000000000001" customHeight="1">
      <c r="A17" s="117" t="s">
        <v>198</v>
      </c>
      <c r="B17" s="117"/>
      <c r="C17" s="117"/>
      <c r="D17" s="118">
        <v>331509933</v>
      </c>
      <c r="E17" s="119"/>
    </row>
    <row r="18" spans="1:5" ht="17.100000000000001" customHeight="1">
      <c r="A18" s="117" t="s">
        <v>199</v>
      </c>
      <c r="B18" s="117"/>
      <c r="C18" s="117"/>
      <c r="D18" s="118">
        <v>4002449801</v>
      </c>
      <c r="E18" s="119"/>
    </row>
    <row r="19" spans="1:5" ht="17.100000000000001" customHeight="1">
      <c r="A19" s="117" t="s">
        <v>154</v>
      </c>
      <c r="B19" s="117"/>
      <c r="C19" s="117"/>
      <c r="D19" s="118" t="s">
        <v>24</v>
      </c>
      <c r="E19" s="119"/>
    </row>
    <row r="20" spans="1:5" ht="17.100000000000001" customHeight="1">
      <c r="A20" s="117" t="s">
        <v>200</v>
      </c>
      <c r="B20" s="117"/>
      <c r="C20" s="117"/>
      <c r="D20" s="118">
        <v>1021618111</v>
      </c>
      <c r="E20" s="119"/>
    </row>
    <row r="21" spans="1:5" ht="17.100000000000001" customHeight="1">
      <c r="A21" s="117" t="s">
        <v>201</v>
      </c>
      <c r="B21" s="117"/>
      <c r="C21" s="117"/>
      <c r="D21" s="118">
        <v>251115398</v>
      </c>
      <c r="E21" s="119"/>
    </row>
    <row r="22" spans="1:5" ht="17.100000000000001" customHeight="1">
      <c r="A22" s="117" t="s">
        <v>202</v>
      </c>
      <c r="B22" s="117"/>
      <c r="C22" s="117"/>
      <c r="D22" s="118">
        <v>101354802</v>
      </c>
      <c r="E22" s="119"/>
    </row>
    <row r="23" spans="1:5" ht="17.100000000000001" customHeight="1">
      <c r="A23" s="117" t="s">
        <v>154</v>
      </c>
      <c r="B23" s="117"/>
      <c r="C23" s="117"/>
      <c r="D23" s="118">
        <v>669147911</v>
      </c>
      <c r="E23" s="119"/>
    </row>
    <row r="24" spans="1:5" ht="17.100000000000001" customHeight="1">
      <c r="A24" s="117" t="s">
        <v>203</v>
      </c>
      <c r="B24" s="117"/>
      <c r="C24" s="117"/>
      <c r="D24" s="118">
        <v>18909589624</v>
      </c>
      <c r="E24" s="119"/>
    </row>
    <row r="25" spans="1:5" ht="17.100000000000001" customHeight="1">
      <c r="A25" s="117" t="s">
        <v>204</v>
      </c>
      <c r="B25" s="117"/>
      <c r="C25" s="117"/>
      <c r="D25" s="118">
        <v>5693596779</v>
      </c>
      <c r="E25" s="119"/>
    </row>
    <row r="26" spans="1:5" ht="17.100000000000001" customHeight="1">
      <c r="A26" s="117" t="s">
        <v>205</v>
      </c>
      <c r="B26" s="117"/>
      <c r="C26" s="117"/>
      <c r="D26" s="118">
        <v>13209549421</v>
      </c>
      <c r="E26" s="119"/>
    </row>
    <row r="27" spans="1:5" ht="17.100000000000001" customHeight="1">
      <c r="A27" s="117" t="s">
        <v>206</v>
      </c>
      <c r="B27" s="117"/>
      <c r="C27" s="117"/>
      <c r="D27" s="118" t="s">
        <v>24</v>
      </c>
      <c r="E27" s="119"/>
    </row>
    <row r="28" spans="1:5" ht="17.100000000000001" customHeight="1">
      <c r="A28" s="117" t="s">
        <v>166</v>
      </c>
      <c r="B28" s="117"/>
      <c r="C28" s="117"/>
      <c r="D28" s="118">
        <v>6443424</v>
      </c>
      <c r="E28" s="119"/>
    </row>
    <row r="29" spans="1:5" ht="17.100000000000001" customHeight="1">
      <c r="A29" s="117" t="s">
        <v>207</v>
      </c>
      <c r="B29" s="117"/>
      <c r="C29" s="117"/>
      <c r="D29" s="118">
        <v>10452107273</v>
      </c>
      <c r="E29" s="119"/>
    </row>
    <row r="30" spans="1:5" ht="17.100000000000001" customHeight="1">
      <c r="A30" s="117" t="s">
        <v>208</v>
      </c>
      <c r="B30" s="117"/>
      <c r="C30" s="117"/>
      <c r="D30" s="118">
        <v>9512075657</v>
      </c>
      <c r="E30" s="119"/>
    </row>
    <row r="31" spans="1:5" ht="17.100000000000001" customHeight="1">
      <c r="A31" s="117" t="s">
        <v>136</v>
      </c>
      <c r="B31" s="117"/>
      <c r="C31" s="117"/>
      <c r="D31" s="118">
        <v>940031616</v>
      </c>
      <c r="E31" s="119"/>
    </row>
    <row r="32" spans="1:5" ht="17.100000000000001" customHeight="1">
      <c r="A32" s="114" t="s">
        <v>209</v>
      </c>
      <c r="B32" s="114"/>
      <c r="C32" s="114"/>
      <c r="D32" s="115">
        <v>29837104692</v>
      </c>
      <c r="E32" s="116"/>
    </row>
    <row r="33" spans="1:5" ht="17.100000000000001" customHeight="1">
      <c r="A33" s="117" t="s">
        <v>210</v>
      </c>
      <c r="B33" s="117"/>
      <c r="C33" s="117"/>
      <c r="D33" s="118">
        <v>181709735</v>
      </c>
      <c r="E33" s="119"/>
    </row>
    <row r="34" spans="1:5" ht="17.100000000000001" customHeight="1">
      <c r="A34" s="117" t="s">
        <v>211</v>
      </c>
      <c r="B34" s="117"/>
      <c r="C34" s="117"/>
      <c r="D34" s="118" t="s">
        <v>24</v>
      </c>
      <c r="E34" s="119"/>
    </row>
    <row r="35" spans="1:5" ht="17.100000000000001" customHeight="1">
      <c r="A35" s="117" t="s">
        <v>212</v>
      </c>
      <c r="B35" s="117"/>
      <c r="C35" s="117"/>
      <c r="D35" s="118">
        <v>176471484</v>
      </c>
      <c r="E35" s="119"/>
    </row>
    <row r="36" spans="1:5" ht="17.100000000000001" customHeight="1">
      <c r="A36" s="117" t="s">
        <v>213</v>
      </c>
      <c r="B36" s="117"/>
      <c r="C36" s="117"/>
      <c r="D36" s="118" t="s">
        <v>24</v>
      </c>
      <c r="E36" s="119"/>
    </row>
    <row r="37" spans="1:5" ht="17.100000000000001" customHeight="1">
      <c r="A37" s="117" t="s">
        <v>214</v>
      </c>
      <c r="B37" s="117"/>
      <c r="C37" s="117"/>
      <c r="D37" s="118" t="s">
        <v>24</v>
      </c>
      <c r="E37" s="119"/>
    </row>
    <row r="38" spans="1:5" ht="17.100000000000001" customHeight="1">
      <c r="A38" s="117" t="s">
        <v>136</v>
      </c>
      <c r="B38" s="117"/>
      <c r="C38" s="117"/>
      <c r="D38" s="118">
        <v>5238251</v>
      </c>
      <c r="E38" s="119"/>
    </row>
    <row r="39" spans="1:5" ht="17.100000000000001" customHeight="1">
      <c r="A39" s="117" t="s">
        <v>215</v>
      </c>
      <c r="B39" s="117"/>
      <c r="C39" s="117"/>
      <c r="D39" s="118">
        <v>11098138</v>
      </c>
      <c r="E39" s="119"/>
    </row>
    <row r="40" spans="1:5" ht="17.100000000000001" customHeight="1">
      <c r="A40" s="117" t="s">
        <v>216</v>
      </c>
      <c r="B40" s="117"/>
      <c r="C40" s="117"/>
      <c r="D40" s="118">
        <v>11098138</v>
      </c>
      <c r="E40" s="119"/>
    </row>
    <row r="41" spans="1:5" ht="17.100000000000001" customHeight="1">
      <c r="A41" s="117" t="s">
        <v>136</v>
      </c>
      <c r="B41" s="117"/>
      <c r="C41" s="117"/>
      <c r="D41" s="118" t="s">
        <v>24</v>
      </c>
      <c r="E41" s="119"/>
    </row>
    <row r="42" spans="1:5" ht="17.100000000000001" customHeight="1">
      <c r="A42" s="114" t="s">
        <v>217</v>
      </c>
      <c r="B42" s="114"/>
      <c r="C42" s="114"/>
      <c r="D42" s="115">
        <v>30007716289</v>
      </c>
      <c r="E42" s="116"/>
    </row>
    <row r="43" spans="1:5" ht="17.100000000000001" customHeight="1">
      <c r="A43" s="12"/>
      <c r="B43" s="12"/>
      <c r="C43" s="12"/>
      <c r="D43" s="12"/>
      <c r="E43" s="12"/>
    </row>
    <row r="44" spans="1:5">
      <c r="A44" s="3"/>
    </row>
    <row r="45" spans="1:5">
      <c r="A45" s="3"/>
    </row>
    <row r="46" spans="1:5">
      <c r="A46" s="3"/>
    </row>
  </sheetData>
  <mergeCells count="75">
    <mergeCell ref="A8:C8"/>
    <mergeCell ref="D8:E8"/>
    <mergeCell ref="A2:E2"/>
    <mergeCell ref="A3:E3"/>
    <mergeCell ref="A4:E4"/>
    <mergeCell ref="A7:C7"/>
    <mergeCell ref="D7:E7"/>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42:C42"/>
    <mergeCell ref="D42:E42"/>
    <mergeCell ref="A39:C39"/>
    <mergeCell ref="D39:E39"/>
    <mergeCell ref="A40:C40"/>
    <mergeCell ref="D40:E40"/>
    <mergeCell ref="A41:C41"/>
    <mergeCell ref="D41:E41"/>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E27"/>
  <sheetViews>
    <sheetView workbookViewId="0">
      <selection sqref="A1:D1"/>
    </sheetView>
  </sheetViews>
  <sheetFormatPr defaultColWidth="8.875" defaultRowHeight="11.25"/>
  <cols>
    <col min="1" max="1" width="30.875" style="24" customWidth="1"/>
    <col min="2" max="7" width="18.875" style="24" customWidth="1"/>
    <col min="8" max="16384" width="8.875" style="24"/>
  </cols>
  <sheetData>
    <row r="1" spans="1:5" ht="17.100000000000001" customHeight="1">
      <c r="E1" s="10" t="s">
        <v>218</v>
      </c>
    </row>
    <row r="2" spans="1:5" ht="21">
      <c r="A2" s="111" t="s">
        <v>467</v>
      </c>
      <c r="B2" s="112"/>
      <c r="C2" s="112"/>
      <c r="D2" s="112"/>
      <c r="E2" s="112"/>
    </row>
    <row r="3" spans="1:5" ht="13.5">
      <c r="A3" s="113" t="s">
        <v>486</v>
      </c>
      <c r="B3" s="112"/>
      <c r="C3" s="112"/>
      <c r="D3" s="112"/>
      <c r="E3" s="112"/>
    </row>
    <row r="4" spans="1:5" ht="13.5">
      <c r="A4" s="113" t="s">
        <v>487</v>
      </c>
      <c r="B4" s="112"/>
      <c r="C4" s="112"/>
      <c r="D4" s="112"/>
      <c r="E4" s="112"/>
    </row>
    <row r="5" spans="1:5" ht="13.5">
      <c r="A5" s="32" t="s">
        <v>393</v>
      </c>
    </row>
    <row r="6" spans="1:5" ht="17.100000000000001" customHeight="1">
      <c r="A6" s="32" t="s">
        <v>448</v>
      </c>
      <c r="E6" s="11" t="s">
        <v>121</v>
      </c>
    </row>
    <row r="7" spans="1:5" ht="27" customHeight="1">
      <c r="A7" s="28" t="s">
        <v>122</v>
      </c>
      <c r="B7" s="28" t="s">
        <v>10</v>
      </c>
      <c r="C7" s="28" t="s">
        <v>219</v>
      </c>
      <c r="D7" s="28" t="s">
        <v>220</v>
      </c>
      <c r="E7" s="28"/>
    </row>
    <row r="8" spans="1:5" ht="17.100000000000001" customHeight="1">
      <c r="A8" s="29" t="s">
        <v>221</v>
      </c>
      <c r="B8" s="30">
        <v>56651232984</v>
      </c>
      <c r="C8" s="30">
        <v>103231349432</v>
      </c>
      <c r="D8" s="30">
        <v>-46580116448</v>
      </c>
      <c r="E8" s="31"/>
    </row>
    <row r="9" spans="1:5" ht="17.100000000000001" customHeight="1">
      <c r="A9" s="25" t="s">
        <v>222</v>
      </c>
      <c r="B9" s="26">
        <v>-30007716289</v>
      </c>
      <c r="C9" s="27"/>
      <c r="D9" s="26">
        <v>-30007716289</v>
      </c>
      <c r="E9" s="27"/>
    </row>
    <row r="10" spans="1:5" ht="17.100000000000001" customHeight="1">
      <c r="A10" s="25" t="s">
        <v>223</v>
      </c>
      <c r="B10" s="26">
        <v>28315094642</v>
      </c>
      <c r="C10" s="27"/>
      <c r="D10" s="26">
        <v>28315094642</v>
      </c>
      <c r="E10" s="27"/>
    </row>
    <row r="11" spans="1:5" ht="17.100000000000001" customHeight="1">
      <c r="A11" s="25" t="s">
        <v>224</v>
      </c>
      <c r="B11" s="26">
        <v>17948132808</v>
      </c>
      <c r="C11" s="27"/>
      <c r="D11" s="26">
        <v>17948132808</v>
      </c>
      <c r="E11" s="27"/>
    </row>
    <row r="12" spans="1:5" ht="17.100000000000001" customHeight="1">
      <c r="A12" s="25" t="s">
        <v>225</v>
      </c>
      <c r="B12" s="26">
        <v>10366961834</v>
      </c>
      <c r="C12" s="27"/>
      <c r="D12" s="26">
        <v>10366961834</v>
      </c>
      <c r="E12" s="27"/>
    </row>
    <row r="13" spans="1:5" ht="17.100000000000001" customHeight="1">
      <c r="A13" s="29" t="s">
        <v>226</v>
      </c>
      <c r="B13" s="30">
        <v>-1692621647</v>
      </c>
      <c r="C13" s="31"/>
      <c r="D13" s="30">
        <v>-1692621647</v>
      </c>
      <c r="E13" s="31"/>
    </row>
    <row r="14" spans="1:5" ht="17.100000000000001" customHeight="1">
      <c r="A14" s="25" t="s">
        <v>227</v>
      </c>
      <c r="B14" s="27"/>
      <c r="C14" s="26">
        <v>-1095142343</v>
      </c>
      <c r="D14" s="26">
        <v>1095142343</v>
      </c>
      <c r="E14" s="27"/>
    </row>
    <row r="15" spans="1:5" ht="17.100000000000001" customHeight="1">
      <c r="A15" s="25" t="s">
        <v>228</v>
      </c>
      <c r="B15" s="27"/>
      <c r="C15" s="26">
        <v>2489943648</v>
      </c>
      <c r="D15" s="26">
        <v>-2489943648</v>
      </c>
      <c r="E15" s="27"/>
    </row>
    <row r="16" spans="1:5" ht="17.100000000000001" customHeight="1">
      <c r="A16" s="25" t="s">
        <v>229</v>
      </c>
      <c r="B16" s="27"/>
      <c r="C16" s="26">
        <v>-4262423115</v>
      </c>
      <c r="D16" s="26">
        <v>4262423115</v>
      </c>
      <c r="E16" s="27"/>
    </row>
    <row r="17" spans="1:5" ht="17.100000000000001" customHeight="1">
      <c r="A17" s="25" t="s">
        <v>230</v>
      </c>
      <c r="B17" s="27"/>
      <c r="C17" s="26">
        <v>1349573879</v>
      </c>
      <c r="D17" s="26">
        <v>-1349573879</v>
      </c>
      <c r="E17" s="27"/>
    </row>
    <row r="18" spans="1:5" ht="17.100000000000001" customHeight="1">
      <c r="A18" s="25" t="s">
        <v>231</v>
      </c>
      <c r="B18" s="27"/>
      <c r="C18" s="26">
        <v>-672236755</v>
      </c>
      <c r="D18" s="26">
        <v>672236755</v>
      </c>
      <c r="E18" s="27"/>
    </row>
    <row r="19" spans="1:5" ht="17.100000000000001" customHeight="1">
      <c r="A19" s="25" t="s">
        <v>232</v>
      </c>
      <c r="B19" s="26" t="s">
        <v>24</v>
      </c>
      <c r="C19" s="26" t="s">
        <v>24</v>
      </c>
      <c r="D19" s="27"/>
      <c r="E19" s="27"/>
    </row>
    <row r="20" spans="1:5" ht="17.100000000000001" customHeight="1">
      <c r="A20" s="25" t="s">
        <v>233</v>
      </c>
      <c r="B20" s="26">
        <v>55040347</v>
      </c>
      <c r="C20" s="26">
        <v>55040347</v>
      </c>
      <c r="D20" s="27"/>
      <c r="E20" s="27"/>
    </row>
    <row r="21" spans="1:5" ht="17.100000000000001" customHeight="1">
      <c r="A21" s="25" t="s">
        <v>234</v>
      </c>
      <c r="B21" s="26">
        <v>547596526</v>
      </c>
      <c r="C21" s="26" t="s">
        <v>24</v>
      </c>
      <c r="D21" s="26">
        <v>547596526</v>
      </c>
      <c r="E21" s="27"/>
    </row>
    <row r="22" spans="1:5" ht="17.100000000000001" customHeight="1">
      <c r="A22" s="29" t="s">
        <v>235</v>
      </c>
      <c r="B22" s="30">
        <v>-1089984774</v>
      </c>
      <c r="C22" s="30">
        <v>-1040101996</v>
      </c>
      <c r="D22" s="30">
        <v>-49882778</v>
      </c>
      <c r="E22" s="31"/>
    </row>
    <row r="23" spans="1:5" ht="17.100000000000001" customHeight="1">
      <c r="A23" s="29" t="s">
        <v>236</v>
      </c>
      <c r="B23" s="30">
        <v>55561248210</v>
      </c>
      <c r="C23" s="30">
        <v>102191247436</v>
      </c>
      <c r="D23" s="30">
        <v>-46629999226</v>
      </c>
      <c r="E23" s="31"/>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workbookViewId="0">
      <selection sqref="A1:J1"/>
    </sheetView>
  </sheetViews>
  <sheetFormatPr defaultColWidth="8.875" defaultRowHeight="15.75"/>
  <cols>
    <col min="1" max="1" width="26.625" style="14" customWidth="1"/>
    <col min="2" max="10" width="13.625" style="14" customWidth="1"/>
    <col min="11" max="12" width="15.875" style="14" customWidth="1"/>
    <col min="13" max="16384" width="8.875" style="14"/>
  </cols>
  <sheetData>
    <row r="1" spans="1:10" ht="30">
      <c r="A1" s="77" t="s">
        <v>359</v>
      </c>
      <c r="B1" s="77"/>
      <c r="C1" s="77"/>
      <c r="D1" s="77"/>
      <c r="E1" s="77"/>
      <c r="F1" s="77"/>
      <c r="G1" s="77"/>
      <c r="H1" s="77"/>
      <c r="I1" s="77"/>
      <c r="J1" s="77"/>
    </row>
    <row r="2" spans="1:10" ht="18.75">
      <c r="A2" s="33" t="s">
        <v>393</v>
      </c>
      <c r="B2" s="33"/>
      <c r="C2" s="33"/>
      <c r="D2" s="33"/>
      <c r="E2" s="33"/>
      <c r="F2" s="33"/>
      <c r="G2" s="33"/>
      <c r="H2" s="33"/>
      <c r="I2" s="33"/>
      <c r="J2" s="34" t="s">
        <v>473</v>
      </c>
    </row>
    <row r="3" spans="1:10" ht="18.75">
      <c r="A3" s="33" t="s">
        <v>448</v>
      </c>
      <c r="B3" s="33"/>
      <c r="C3" s="33"/>
      <c r="D3" s="33"/>
      <c r="E3" s="33"/>
      <c r="F3" s="33"/>
      <c r="G3" s="33"/>
      <c r="H3" s="33"/>
      <c r="I3" s="33"/>
      <c r="J3" s="33"/>
    </row>
    <row r="4" spans="1:10" ht="18.75">
      <c r="A4" s="33"/>
      <c r="B4" s="33"/>
      <c r="C4" s="33"/>
      <c r="D4" s="33"/>
      <c r="E4" s="33"/>
      <c r="F4" s="33"/>
      <c r="G4" s="33"/>
      <c r="H4" s="33"/>
      <c r="I4" s="33"/>
      <c r="J4" s="34" t="s">
        <v>121</v>
      </c>
    </row>
    <row r="5" spans="1:10" ht="31.5">
      <c r="A5" s="35" t="s">
        <v>91</v>
      </c>
      <c r="B5" s="36" t="s">
        <v>360</v>
      </c>
      <c r="C5" s="35" t="s">
        <v>361</v>
      </c>
      <c r="D5" s="35" t="s">
        <v>362</v>
      </c>
      <c r="E5" s="35" t="s">
        <v>363</v>
      </c>
      <c r="F5" s="35" t="s">
        <v>364</v>
      </c>
      <c r="G5" s="35" t="s">
        <v>365</v>
      </c>
      <c r="H5" s="35" t="s">
        <v>366</v>
      </c>
      <c r="I5" s="35" t="s">
        <v>523</v>
      </c>
      <c r="J5" s="35" t="s">
        <v>10</v>
      </c>
    </row>
    <row r="6" spans="1:10">
      <c r="A6" s="37" t="s">
        <v>348</v>
      </c>
      <c r="B6" s="39">
        <v>8485818527</v>
      </c>
      <c r="C6" s="39">
        <v>16388881350</v>
      </c>
      <c r="D6" s="39">
        <v>1240917811</v>
      </c>
      <c r="E6" s="39">
        <v>7581645974</v>
      </c>
      <c r="F6" s="39">
        <v>229782886</v>
      </c>
      <c r="G6" s="39">
        <v>1145323275</v>
      </c>
      <c r="H6" s="39">
        <v>5476843755</v>
      </c>
      <c r="I6" s="39" t="s">
        <v>24</v>
      </c>
      <c r="J6" s="39">
        <v>40549213578</v>
      </c>
    </row>
    <row r="7" spans="1:10">
      <c r="A7" s="37" t="s">
        <v>349</v>
      </c>
      <c r="B7" s="39">
        <v>4980382164</v>
      </c>
      <c r="C7" s="39">
        <v>7889199246</v>
      </c>
      <c r="D7" s="39">
        <v>870283409</v>
      </c>
      <c r="E7" s="39">
        <v>1211733323</v>
      </c>
      <c r="F7" s="39">
        <v>57211885</v>
      </c>
      <c r="G7" s="39">
        <v>301454874</v>
      </c>
      <c r="H7" s="39">
        <v>2056464426</v>
      </c>
      <c r="I7" s="39" t="s">
        <v>24</v>
      </c>
      <c r="J7" s="39">
        <v>17366729327</v>
      </c>
    </row>
    <row r="8" spans="1:10">
      <c r="A8" s="37" t="s">
        <v>350</v>
      </c>
      <c r="B8" s="39" t="s">
        <v>24</v>
      </c>
      <c r="C8" s="39" t="s">
        <v>24</v>
      </c>
      <c r="D8" s="39" t="s">
        <v>24</v>
      </c>
      <c r="E8" s="39" t="s">
        <v>24</v>
      </c>
      <c r="F8" s="39" t="s">
        <v>24</v>
      </c>
      <c r="G8" s="39" t="s">
        <v>24</v>
      </c>
      <c r="H8" s="39" t="s">
        <v>24</v>
      </c>
      <c r="I8" s="39" t="s">
        <v>24</v>
      </c>
      <c r="J8" s="39" t="s">
        <v>24</v>
      </c>
    </row>
    <row r="9" spans="1:10">
      <c r="A9" s="37" t="s">
        <v>351</v>
      </c>
      <c r="B9" s="39">
        <v>3503236360</v>
      </c>
      <c r="C9" s="39">
        <v>8459591022</v>
      </c>
      <c r="D9" s="39">
        <v>368259344</v>
      </c>
      <c r="E9" s="39">
        <v>6321929299</v>
      </c>
      <c r="F9" s="39">
        <v>172571001</v>
      </c>
      <c r="G9" s="39">
        <v>537773708</v>
      </c>
      <c r="H9" s="39">
        <v>3420157143</v>
      </c>
      <c r="I9" s="39" t="s">
        <v>24</v>
      </c>
      <c r="J9" s="39">
        <v>22783517877</v>
      </c>
    </row>
    <row r="10" spans="1:10">
      <c r="A10" s="37" t="s">
        <v>352</v>
      </c>
      <c r="B10" s="39">
        <v>3</v>
      </c>
      <c r="C10" s="39">
        <v>20567182</v>
      </c>
      <c r="D10" s="39">
        <v>2375058</v>
      </c>
      <c r="E10" s="39">
        <v>47983352</v>
      </c>
      <c r="F10" s="39" t="s">
        <v>24</v>
      </c>
      <c r="G10" s="39">
        <v>306094693</v>
      </c>
      <c r="H10" s="39">
        <v>222186</v>
      </c>
      <c r="I10" s="39" t="s">
        <v>24</v>
      </c>
      <c r="J10" s="39">
        <v>377242474</v>
      </c>
    </row>
    <row r="11" spans="1:10">
      <c r="A11" s="37" t="s">
        <v>353</v>
      </c>
      <c r="B11" s="39" t="s">
        <v>24</v>
      </c>
      <c r="C11" s="39" t="s">
        <v>24</v>
      </c>
      <c r="D11" s="39" t="s">
        <v>24</v>
      </c>
      <c r="E11" s="39" t="s">
        <v>24</v>
      </c>
      <c r="F11" s="39" t="s">
        <v>24</v>
      </c>
      <c r="G11" s="39" t="s">
        <v>24</v>
      </c>
      <c r="H11" s="39" t="s">
        <v>24</v>
      </c>
      <c r="I11" s="39" t="s">
        <v>24</v>
      </c>
      <c r="J11" s="39" t="s">
        <v>24</v>
      </c>
    </row>
    <row r="12" spans="1:10">
      <c r="A12" s="37" t="s">
        <v>354</v>
      </c>
      <c r="B12" s="39" t="s">
        <v>24</v>
      </c>
      <c r="C12" s="39" t="s">
        <v>24</v>
      </c>
      <c r="D12" s="39" t="s">
        <v>24</v>
      </c>
      <c r="E12" s="39" t="s">
        <v>24</v>
      </c>
      <c r="F12" s="39" t="s">
        <v>24</v>
      </c>
      <c r="G12" s="39" t="s">
        <v>24</v>
      </c>
      <c r="H12" s="39" t="s">
        <v>24</v>
      </c>
      <c r="I12" s="39" t="s">
        <v>24</v>
      </c>
      <c r="J12" s="39" t="s">
        <v>24</v>
      </c>
    </row>
    <row r="13" spans="1:10">
      <c r="A13" s="37" t="s">
        <v>355</v>
      </c>
      <c r="B13" s="39" t="s">
        <v>24</v>
      </c>
      <c r="C13" s="39" t="s">
        <v>24</v>
      </c>
      <c r="D13" s="39" t="s">
        <v>24</v>
      </c>
      <c r="E13" s="39" t="s">
        <v>24</v>
      </c>
      <c r="F13" s="39" t="s">
        <v>24</v>
      </c>
      <c r="G13" s="39" t="s">
        <v>24</v>
      </c>
      <c r="H13" s="39" t="s">
        <v>24</v>
      </c>
      <c r="I13" s="39" t="s">
        <v>24</v>
      </c>
      <c r="J13" s="39" t="s">
        <v>24</v>
      </c>
    </row>
    <row r="14" spans="1:10">
      <c r="A14" s="37" t="s">
        <v>62</v>
      </c>
      <c r="B14" s="39" t="s">
        <v>24</v>
      </c>
      <c r="C14" s="39" t="s">
        <v>24</v>
      </c>
      <c r="D14" s="39" t="s">
        <v>24</v>
      </c>
      <c r="E14" s="39" t="s">
        <v>24</v>
      </c>
      <c r="F14" s="39" t="s">
        <v>24</v>
      </c>
      <c r="G14" s="39" t="s">
        <v>24</v>
      </c>
      <c r="H14" s="39" t="s">
        <v>24</v>
      </c>
      <c r="I14" s="39" t="s">
        <v>24</v>
      </c>
      <c r="J14" s="39" t="s">
        <v>24</v>
      </c>
    </row>
    <row r="15" spans="1:10">
      <c r="A15" s="37" t="s">
        <v>356</v>
      </c>
      <c r="B15" s="39">
        <v>2200000</v>
      </c>
      <c r="C15" s="39">
        <v>19523900</v>
      </c>
      <c r="D15" s="39" t="s">
        <v>24</v>
      </c>
      <c r="E15" s="39" t="s">
        <v>24</v>
      </c>
      <c r="F15" s="39" t="s">
        <v>24</v>
      </c>
      <c r="G15" s="39" t="s">
        <v>24</v>
      </c>
      <c r="H15" s="39" t="s">
        <v>24</v>
      </c>
      <c r="I15" s="39" t="s">
        <v>24</v>
      </c>
      <c r="J15" s="39">
        <v>21723900</v>
      </c>
    </row>
    <row r="16" spans="1:10">
      <c r="A16" s="37" t="s">
        <v>357</v>
      </c>
      <c r="B16" s="39">
        <v>46398507391</v>
      </c>
      <c r="C16" s="39" t="s">
        <v>24</v>
      </c>
      <c r="D16" s="39">
        <v>98227047</v>
      </c>
      <c r="E16" s="39">
        <v>6750822780</v>
      </c>
      <c r="F16" s="39">
        <v>1641600</v>
      </c>
      <c r="G16" s="39" t="s">
        <v>24</v>
      </c>
      <c r="H16" s="39">
        <v>22704574</v>
      </c>
      <c r="I16" s="39">
        <v>100861296</v>
      </c>
      <c r="J16" s="39">
        <v>53372764688</v>
      </c>
    </row>
    <row r="17" spans="1:10">
      <c r="A17" s="37" t="s">
        <v>349</v>
      </c>
      <c r="B17" s="39">
        <v>4706283241</v>
      </c>
      <c r="C17" s="39" t="s">
        <v>24</v>
      </c>
      <c r="D17" s="39">
        <v>98226994</v>
      </c>
      <c r="E17" s="39">
        <v>293401869</v>
      </c>
      <c r="F17" s="39" t="s">
        <v>24</v>
      </c>
      <c r="G17" s="39" t="s">
        <v>24</v>
      </c>
      <c r="H17" s="39">
        <v>22704574</v>
      </c>
      <c r="I17" s="39">
        <v>137400</v>
      </c>
      <c r="J17" s="39">
        <v>5120754078</v>
      </c>
    </row>
    <row r="18" spans="1:10">
      <c r="A18" s="37" t="s">
        <v>351</v>
      </c>
      <c r="B18" s="39">
        <v>263635586</v>
      </c>
      <c r="C18" s="39" t="s">
        <v>24</v>
      </c>
      <c r="D18" s="39" t="s">
        <v>24</v>
      </c>
      <c r="E18" s="39">
        <v>411396105</v>
      </c>
      <c r="F18" s="39" t="s">
        <v>24</v>
      </c>
      <c r="G18" s="39" t="s">
        <v>24</v>
      </c>
      <c r="H18" s="39" t="s">
        <v>24</v>
      </c>
      <c r="I18" s="39" t="s">
        <v>24</v>
      </c>
      <c r="J18" s="39">
        <v>675031691</v>
      </c>
    </row>
    <row r="19" spans="1:10">
      <c r="A19" s="37" t="s">
        <v>352</v>
      </c>
      <c r="B19" s="39">
        <v>41278909171</v>
      </c>
      <c r="C19" s="39" t="s">
        <v>24</v>
      </c>
      <c r="D19" s="39">
        <v>53</v>
      </c>
      <c r="E19" s="39">
        <v>6046024806</v>
      </c>
      <c r="F19" s="39">
        <v>1641600</v>
      </c>
      <c r="G19" s="39" t="s">
        <v>24</v>
      </c>
      <c r="H19" s="39" t="s">
        <v>24</v>
      </c>
      <c r="I19" s="39">
        <v>100723896</v>
      </c>
      <c r="J19" s="39">
        <v>47427299526</v>
      </c>
    </row>
    <row r="20" spans="1:10">
      <c r="A20" s="37" t="s">
        <v>62</v>
      </c>
      <c r="B20" s="39" t="s">
        <v>24</v>
      </c>
      <c r="C20" s="39" t="s">
        <v>24</v>
      </c>
      <c r="D20" s="39" t="s">
        <v>24</v>
      </c>
      <c r="E20" s="39" t="s">
        <v>24</v>
      </c>
      <c r="F20" s="39" t="s">
        <v>24</v>
      </c>
      <c r="G20" s="39" t="s">
        <v>24</v>
      </c>
      <c r="H20" s="39" t="s">
        <v>24</v>
      </c>
      <c r="I20" s="39" t="s">
        <v>24</v>
      </c>
      <c r="J20" s="39" t="s">
        <v>24</v>
      </c>
    </row>
    <row r="21" spans="1:10">
      <c r="A21" s="37" t="s">
        <v>356</v>
      </c>
      <c r="B21" s="39">
        <v>149679393</v>
      </c>
      <c r="C21" s="39" t="s">
        <v>24</v>
      </c>
      <c r="D21" s="39" t="s">
        <v>24</v>
      </c>
      <c r="E21" s="39" t="s">
        <v>24</v>
      </c>
      <c r="F21" s="39" t="s">
        <v>24</v>
      </c>
      <c r="G21" s="39" t="s">
        <v>24</v>
      </c>
      <c r="H21" s="39" t="s">
        <v>24</v>
      </c>
      <c r="I21" s="39" t="s">
        <v>24</v>
      </c>
      <c r="J21" s="39">
        <v>149679393</v>
      </c>
    </row>
    <row r="22" spans="1:10">
      <c r="A22" s="37" t="s">
        <v>358</v>
      </c>
      <c r="B22" s="39">
        <v>239181663</v>
      </c>
      <c r="C22" s="39">
        <v>513033065</v>
      </c>
      <c r="D22" s="39">
        <v>1545450</v>
      </c>
      <c r="E22" s="39">
        <v>2357982215</v>
      </c>
      <c r="F22" s="39">
        <v>361804</v>
      </c>
      <c r="G22" s="39">
        <v>38723416</v>
      </c>
      <c r="H22" s="39">
        <v>49141151</v>
      </c>
      <c r="I22" s="39" t="s">
        <v>24</v>
      </c>
      <c r="J22" s="39">
        <v>3199968764</v>
      </c>
    </row>
    <row r="23" spans="1:10">
      <c r="A23" s="37" t="s">
        <v>10</v>
      </c>
      <c r="B23" s="39">
        <v>55123507581</v>
      </c>
      <c r="C23" s="39">
        <v>16901914415</v>
      </c>
      <c r="D23" s="39">
        <v>1340690308</v>
      </c>
      <c r="E23" s="39">
        <v>16690450969</v>
      </c>
      <c r="F23" s="39">
        <v>231786290</v>
      </c>
      <c r="G23" s="39">
        <v>1184046691</v>
      </c>
      <c r="H23" s="39">
        <v>5548689480</v>
      </c>
      <c r="I23" s="39">
        <v>100861296</v>
      </c>
      <c r="J23" s="39">
        <v>97121947030</v>
      </c>
    </row>
  </sheetData>
  <mergeCells count="1">
    <mergeCell ref="A1:J1"/>
  </mergeCells>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pageSetUpPr fitToPage="1"/>
  </sheetPr>
  <dimension ref="A1:E63"/>
  <sheetViews>
    <sheetView workbookViewId="0">
      <selection sqref="A1:D1"/>
    </sheetView>
  </sheetViews>
  <sheetFormatPr defaultColWidth="8.875" defaultRowHeight="11.25"/>
  <cols>
    <col min="1" max="1" width="42.875" style="24" customWidth="1"/>
    <col min="2" max="3" width="8.875" style="24" hidden="1" customWidth="1"/>
    <col min="4" max="4" width="10.875" style="24" customWidth="1"/>
    <col min="5" max="5" width="15.875" style="24" customWidth="1"/>
    <col min="6" max="7" width="30.875" style="24" customWidth="1"/>
    <col min="8" max="16384" width="8.875" style="24"/>
  </cols>
  <sheetData>
    <row r="1" spans="1:5" ht="17.100000000000001" customHeight="1">
      <c r="E1" s="10" t="s">
        <v>237</v>
      </c>
    </row>
    <row r="2" spans="1:5" ht="21">
      <c r="A2" s="111" t="s">
        <v>466</v>
      </c>
      <c r="B2" s="112"/>
      <c r="C2" s="112"/>
      <c r="D2" s="112"/>
      <c r="E2" s="112"/>
    </row>
    <row r="3" spans="1:5" ht="13.5">
      <c r="A3" s="113" t="s">
        <v>486</v>
      </c>
      <c r="B3" s="112"/>
      <c r="C3" s="112"/>
      <c r="D3" s="112"/>
      <c r="E3" s="112"/>
    </row>
    <row r="4" spans="1:5" ht="13.5">
      <c r="A4" s="113" t="s">
        <v>487</v>
      </c>
      <c r="B4" s="112"/>
      <c r="C4" s="112"/>
      <c r="D4" s="112"/>
      <c r="E4" s="112"/>
    </row>
    <row r="5" spans="1:5" ht="13.5">
      <c r="A5" s="32" t="s">
        <v>393</v>
      </c>
    </row>
    <row r="6" spans="1:5" ht="17.100000000000001" customHeight="1">
      <c r="A6" s="32" t="s">
        <v>448</v>
      </c>
      <c r="E6" s="11" t="s">
        <v>121</v>
      </c>
    </row>
    <row r="7" spans="1:5" ht="27" customHeight="1">
      <c r="A7" s="120" t="s">
        <v>122</v>
      </c>
      <c r="B7" s="120"/>
      <c r="C7" s="120"/>
      <c r="D7" s="120" t="s">
        <v>106</v>
      </c>
      <c r="E7" s="120"/>
    </row>
    <row r="8" spans="1:5" ht="17.100000000000001" customHeight="1">
      <c r="A8" s="117" t="s">
        <v>238</v>
      </c>
      <c r="B8" s="117"/>
      <c r="C8" s="117"/>
      <c r="D8" s="119"/>
      <c r="E8" s="119"/>
    </row>
    <row r="9" spans="1:5" ht="17.100000000000001" customHeight="1">
      <c r="A9" s="117" t="s">
        <v>239</v>
      </c>
      <c r="B9" s="117"/>
      <c r="C9" s="117"/>
      <c r="D9" s="118">
        <v>36020200711</v>
      </c>
      <c r="E9" s="119"/>
    </row>
    <row r="10" spans="1:5" ht="17.100000000000001" customHeight="1">
      <c r="A10" s="117" t="s">
        <v>240</v>
      </c>
      <c r="B10" s="117"/>
      <c r="C10" s="117"/>
      <c r="D10" s="118">
        <v>17110611087</v>
      </c>
      <c r="E10" s="119"/>
    </row>
    <row r="11" spans="1:5" ht="17.100000000000001" customHeight="1">
      <c r="A11" s="117" t="s">
        <v>241</v>
      </c>
      <c r="B11" s="117"/>
      <c r="C11" s="117"/>
      <c r="D11" s="118">
        <v>8665644523</v>
      </c>
      <c r="E11" s="119"/>
    </row>
    <row r="12" spans="1:5" ht="17.100000000000001" customHeight="1">
      <c r="A12" s="117" t="s">
        <v>242</v>
      </c>
      <c r="B12" s="117"/>
      <c r="C12" s="117"/>
      <c r="D12" s="118">
        <v>7624347395</v>
      </c>
      <c r="E12" s="119"/>
    </row>
    <row r="13" spans="1:5" ht="17.100000000000001" customHeight="1">
      <c r="A13" s="117" t="s">
        <v>243</v>
      </c>
      <c r="B13" s="117"/>
      <c r="C13" s="117"/>
      <c r="D13" s="118">
        <v>251115398</v>
      </c>
      <c r="E13" s="119"/>
    </row>
    <row r="14" spans="1:5" ht="17.100000000000001" customHeight="1">
      <c r="A14" s="117" t="s">
        <v>244</v>
      </c>
      <c r="B14" s="117"/>
      <c r="C14" s="117"/>
      <c r="D14" s="118">
        <v>569503771</v>
      </c>
      <c r="E14" s="119"/>
    </row>
    <row r="15" spans="1:5" ht="17.100000000000001" customHeight="1">
      <c r="A15" s="117" t="s">
        <v>245</v>
      </c>
      <c r="B15" s="117"/>
      <c r="C15" s="117"/>
      <c r="D15" s="118">
        <v>18909589624</v>
      </c>
      <c r="E15" s="119"/>
    </row>
    <row r="16" spans="1:5" ht="17.100000000000001" customHeight="1">
      <c r="A16" s="117" t="s">
        <v>246</v>
      </c>
      <c r="B16" s="117"/>
      <c r="C16" s="117"/>
      <c r="D16" s="118">
        <v>5693596779</v>
      </c>
      <c r="E16" s="119"/>
    </row>
    <row r="17" spans="1:5" ht="17.100000000000001" customHeight="1">
      <c r="A17" s="117" t="s">
        <v>247</v>
      </c>
      <c r="B17" s="117"/>
      <c r="C17" s="117"/>
      <c r="D17" s="118">
        <v>13209549421</v>
      </c>
      <c r="E17" s="119"/>
    </row>
    <row r="18" spans="1:5" ht="17.100000000000001" customHeight="1">
      <c r="A18" s="117" t="s">
        <v>248</v>
      </c>
      <c r="B18" s="117"/>
      <c r="C18" s="117"/>
      <c r="D18" s="118" t="s">
        <v>24</v>
      </c>
      <c r="E18" s="119"/>
    </row>
    <row r="19" spans="1:5" ht="17.100000000000001" customHeight="1">
      <c r="A19" s="117" t="s">
        <v>244</v>
      </c>
      <c r="B19" s="117"/>
      <c r="C19" s="117"/>
      <c r="D19" s="118">
        <v>6443424</v>
      </c>
      <c r="E19" s="119"/>
    </row>
    <row r="20" spans="1:5" ht="17.100000000000001" customHeight="1">
      <c r="A20" s="117" t="s">
        <v>249</v>
      </c>
      <c r="B20" s="117"/>
      <c r="C20" s="117"/>
      <c r="D20" s="118">
        <v>38230847651</v>
      </c>
      <c r="E20" s="119"/>
    </row>
    <row r="21" spans="1:5" ht="17.100000000000001" customHeight="1">
      <c r="A21" s="117" t="s">
        <v>250</v>
      </c>
      <c r="B21" s="117"/>
      <c r="C21" s="117"/>
      <c r="D21" s="118">
        <v>17887704585</v>
      </c>
      <c r="E21" s="119"/>
    </row>
    <row r="22" spans="1:5" ht="17.100000000000001" customHeight="1">
      <c r="A22" s="117" t="s">
        <v>251</v>
      </c>
      <c r="B22" s="117"/>
      <c r="C22" s="117"/>
      <c r="D22" s="118">
        <v>10034063236</v>
      </c>
      <c r="E22" s="119"/>
    </row>
    <row r="23" spans="1:5" ht="17.100000000000001" customHeight="1">
      <c r="A23" s="117" t="s">
        <v>252</v>
      </c>
      <c r="B23" s="117"/>
      <c r="C23" s="117"/>
      <c r="D23" s="118">
        <v>9370695236</v>
      </c>
      <c r="E23" s="119"/>
    </row>
    <row r="24" spans="1:5" ht="17.100000000000001" customHeight="1">
      <c r="A24" s="117" t="s">
        <v>253</v>
      </c>
      <c r="B24" s="117"/>
      <c r="C24" s="117"/>
      <c r="D24" s="118">
        <v>938384594</v>
      </c>
      <c r="E24" s="119"/>
    </row>
    <row r="25" spans="1:5" ht="17.100000000000001" customHeight="1">
      <c r="A25" s="117" t="s">
        <v>254</v>
      </c>
      <c r="B25" s="117"/>
      <c r="C25" s="117"/>
      <c r="D25" s="118">
        <v>29779800</v>
      </c>
      <c r="E25" s="119"/>
    </row>
    <row r="26" spans="1:5" ht="17.100000000000001" customHeight="1">
      <c r="A26" s="117" t="s">
        <v>255</v>
      </c>
      <c r="B26" s="117"/>
      <c r="C26" s="117"/>
      <c r="D26" s="118" t="s">
        <v>24</v>
      </c>
      <c r="E26" s="119"/>
    </row>
    <row r="27" spans="1:5" ht="17.100000000000001" customHeight="1">
      <c r="A27" s="117" t="s">
        <v>256</v>
      </c>
      <c r="B27" s="117"/>
      <c r="C27" s="117"/>
      <c r="D27" s="118">
        <v>29779800</v>
      </c>
      <c r="E27" s="119"/>
    </row>
    <row r="28" spans="1:5" ht="17.100000000000001" customHeight="1">
      <c r="A28" s="117" t="s">
        <v>257</v>
      </c>
      <c r="B28" s="117"/>
      <c r="C28" s="117"/>
      <c r="D28" s="118" t="s">
        <v>24</v>
      </c>
      <c r="E28" s="119"/>
    </row>
    <row r="29" spans="1:5" ht="17.100000000000001" customHeight="1">
      <c r="A29" s="114" t="s">
        <v>258</v>
      </c>
      <c r="B29" s="114"/>
      <c r="C29" s="114"/>
      <c r="D29" s="115">
        <v>2180867140</v>
      </c>
      <c r="E29" s="116"/>
    </row>
    <row r="30" spans="1:5" ht="17.100000000000001" customHeight="1">
      <c r="A30" s="117" t="s">
        <v>259</v>
      </c>
      <c r="B30" s="117"/>
      <c r="C30" s="117"/>
      <c r="D30" s="119"/>
      <c r="E30" s="119"/>
    </row>
    <row r="31" spans="1:5" ht="17.100000000000001" customHeight="1">
      <c r="A31" s="117" t="s">
        <v>260</v>
      </c>
      <c r="B31" s="117"/>
      <c r="C31" s="117"/>
      <c r="D31" s="118">
        <v>4117659014</v>
      </c>
      <c r="E31" s="119"/>
    </row>
    <row r="32" spans="1:5" ht="17.100000000000001" customHeight="1">
      <c r="A32" s="117" t="s">
        <v>339</v>
      </c>
      <c r="B32" s="117"/>
      <c r="C32" s="117"/>
      <c r="D32" s="118">
        <v>2961369921</v>
      </c>
      <c r="E32" s="119"/>
    </row>
    <row r="33" spans="1:5" ht="17.100000000000001" customHeight="1">
      <c r="A33" s="117" t="s">
        <v>261</v>
      </c>
      <c r="B33" s="117"/>
      <c r="C33" s="117"/>
      <c r="D33" s="118">
        <v>1022801013</v>
      </c>
      <c r="E33" s="119"/>
    </row>
    <row r="34" spans="1:5" ht="17.100000000000001" customHeight="1">
      <c r="A34" s="117" t="s">
        <v>262</v>
      </c>
      <c r="B34" s="117"/>
      <c r="C34" s="117"/>
      <c r="D34" s="118" t="s">
        <v>24</v>
      </c>
      <c r="E34" s="119"/>
    </row>
    <row r="35" spans="1:5" ht="17.100000000000001" customHeight="1">
      <c r="A35" s="117" t="s">
        <v>263</v>
      </c>
      <c r="B35" s="117"/>
      <c r="C35" s="117"/>
      <c r="D35" s="118">
        <v>133350000</v>
      </c>
      <c r="E35" s="119"/>
    </row>
    <row r="36" spans="1:5" ht="17.100000000000001" customHeight="1">
      <c r="A36" s="117" t="s">
        <v>256</v>
      </c>
      <c r="B36" s="117"/>
      <c r="C36" s="117"/>
      <c r="D36" s="118">
        <v>138080</v>
      </c>
      <c r="E36" s="119"/>
    </row>
    <row r="37" spans="1:5" ht="17.100000000000001" customHeight="1">
      <c r="A37" s="117" t="s">
        <v>264</v>
      </c>
      <c r="B37" s="117"/>
      <c r="C37" s="117"/>
      <c r="D37" s="118">
        <v>1489575384</v>
      </c>
      <c r="E37" s="119"/>
    </row>
    <row r="38" spans="1:5" ht="17.100000000000001" customHeight="1">
      <c r="A38" s="117" t="s">
        <v>251</v>
      </c>
      <c r="B38" s="117"/>
      <c r="C38" s="117"/>
      <c r="D38" s="118">
        <v>428235298</v>
      </c>
      <c r="E38" s="119"/>
    </row>
    <row r="39" spans="1:5" ht="17.100000000000001" customHeight="1">
      <c r="A39" s="117" t="s">
        <v>265</v>
      </c>
      <c r="B39" s="117"/>
      <c r="C39" s="117"/>
      <c r="D39" s="118">
        <v>217476385</v>
      </c>
      <c r="E39" s="119"/>
    </row>
    <row r="40" spans="1:5" ht="17.100000000000001" customHeight="1">
      <c r="A40" s="117" t="s">
        <v>266</v>
      </c>
      <c r="B40" s="117"/>
      <c r="C40" s="117"/>
      <c r="D40" s="118">
        <v>123554658</v>
      </c>
      <c r="E40" s="119"/>
    </row>
    <row r="41" spans="1:5" ht="17.100000000000001" customHeight="1">
      <c r="A41" s="117" t="s">
        <v>267</v>
      </c>
      <c r="B41" s="117"/>
      <c r="C41" s="117"/>
      <c r="D41" s="118">
        <v>101108140</v>
      </c>
      <c r="E41" s="119"/>
    </row>
    <row r="42" spans="1:5" ht="17.100000000000001" customHeight="1">
      <c r="A42" s="117" t="s">
        <v>253</v>
      </c>
      <c r="B42" s="117"/>
      <c r="C42" s="117"/>
      <c r="D42" s="118">
        <v>619200903</v>
      </c>
      <c r="E42" s="119"/>
    </row>
    <row r="43" spans="1:5" ht="17.100000000000001" customHeight="1">
      <c r="A43" s="114" t="s">
        <v>268</v>
      </c>
      <c r="B43" s="114"/>
      <c r="C43" s="114"/>
      <c r="D43" s="115">
        <v>-2628083630</v>
      </c>
      <c r="E43" s="116"/>
    </row>
    <row r="44" spans="1:5" ht="17.100000000000001" customHeight="1">
      <c r="A44" s="117" t="s">
        <v>269</v>
      </c>
      <c r="B44" s="117"/>
      <c r="C44" s="117"/>
      <c r="D44" s="119"/>
      <c r="E44" s="119"/>
    </row>
    <row r="45" spans="1:5" ht="17.100000000000001" customHeight="1">
      <c r="A45" s="117" t="s">
        <v>270</v>
      </c>
      <c r="B45" s="117"/>
      <c r="C45" s="117"/>
      <c r="D45" s="118">
        <v>4844857068</v>
      </c>
      <c r="E45" s="119"/>
    </row>
    <row r="46" spans="1:5" ht="17.100000000000001" customHeight="1">
      <c r="A46" s="117" t="s">
        <v>271</v>
      </c>
      <c r="B46" s="117"/>
      <c r="C46" s="117"/>
      <c r="D46" s="118">
        <v>4764905938</v>
      </c>
      <c r="E46" s="119"/>
    </row>
    <row r="47" spans="1:5" ht="17.100000000000001" customHeight="1">
      <c r="A47" s="117" t="s">
        <v>256</v>
      </c>
      <c r="B47" s="117"/>
      <c r="C47" s="117"/>
      <c r="D47" s="118">
        <v>79951130</v>
      </c>
      <c r="E47" s="119"/>
    </row>
    <row r="48" spans="1:5" ht="17.100000000000001" customHeight="1">
      <c r="A48" s="117" t="s">
        <v>272</v>
      </c>
      <c r="B48" s="117"/>
      <c r="C48" s="117"/>
      <c r="D48" s="118">
        <v>4480500000</v>
      </c>
      <c r="E48" s="119"/>
    </row>
    <row r="49" spans="1:5" ht="17.100000000000001" customHeight="1">
      <c r="A49" s="117" t="s">
        <v>273</v>
      </c>
      <c r="B49" s="117"/>
      <c r="C49" s="117"/>
      <c r="D49" s="118">
        <v>4477000000</v>
      </c>
      <c r="E49" s="119"/>
    </row>
    <row r="50" spans="1:5" ht="17.100000000000001" customHeight="1">
      <c r="A50" s="117" t="s">
        <v>253</v>
      </c>
      <c r="B50" s="117"/>
      <c r="C50" s="117"/>
      <c r="D50" s="118">
        <v>3500000</v>
      </c>
      <c r="E50" s="119"/>
    </row>
    <row r="51" spans="1:5" ht="17.100000000000001" customHeight="1">
      <c r="A51" s="114" t="s">
        <v>274</v>
      </c>
      <c r="B51" s="114"/>
      <c r="C51" s="114"/>
      <c r="D51" s="115">
        <v>-364357068</v>
      </c>
      <c r="E51" s="116"/>
    </row>
    <row r="52" spans="1:5" ht="17.100000000000001" customHeight="1">
      <c r="A52" s="114" t="s">
        <v>275</v>
      </c>
      <c r="B52" s="114"/>
      <c r="C52" s="114"/>
      <c r="D52" s="115">
        <v>-811573558</v>
      </c>
      <c r="E52" s="116"/>
    </row>
    <row r="53" spans="1:5" ht="17.100000000000001" customHeight="1">
      <c r="A53" s="114" t="s">
        <v>276</v>
      </c>
      <c r="B53" s="114"/>
      <c r="C53" s="114"/>
      <c r="D53" s="115">
        <v>4453370148</v>
      </c>
      <c r="E53" s="116"/>
    </row>
    <row r="54" spans="1:5" ht="17.100000000000001" customHeight="1">
      <c r="A54" s="114" t="s">
        <v>277</v>
      </c>
      <c r="B54" s="114"/>
      <c r="C54" s="114"/>
      <c r="D54" s="115">
        <v>3641796590</v>
      </c>
      <c r="E54" s="116"/>
    </row>
    <row r="56" spans="1:5" ht="17.100000000000001" customHeight="1">
      <c r="A56" s="114" t="s">
        <v>278</v>
      </c>
      <c r="B56" s="114"/>
      <c r="C56" s="114"/>
      <c r="D56" s="115">
        <v>239693177</v>
      </c>
      <c r="E56" s="116"/>
    </row>
    <row r="57" spans="1:5" ht="17.100000000000001" customHeight="1">
      <c r="A57" s="114" t="s">
        <v>279</v>
      </c>
      <c r="B57" s="114"/>
      <c r="C57" s="114"/>
      <c r="D57" s="115">
        <v>15420860</v>
      </c>
      <c r="E57" s="116"/>
    </row>
    <row r="58" spans="1:5" ht="17.100000000000001" customHeight="1">
      <c r="A58" s="114" t="s">
        <v>280</v>
      </c>
      <c r="B58" s="114"/>
      <c r="C58" s="114"/>
      <c r="D58" s="115">
        <v>255114037</v>
      </c>
      <c r="E58" s="116"/>
    </row>
    <row r="59" spans="1:5" ht="17.100000000000001" customHeight="1">
      <c r="A59" s="114" t="s">
        <v>281</v>
      </c>
      <c r="B59" s="114"/>
      <c r="C59" s="114"/>
      <c r="D59" s="115">
        <v>3896910627</v>
      </c>
      <c r="E59" s="116"/>
    </row>
    <row r="60" spans="1:5" ht="17.100000000000001" customHeight="1">
      <c r="A60" s="12"/>
      <c r="B60" s="12"/>
      <c r="C60" s="12"/>
      <c r="D60" s="12"/>
      <c r="E60" s="12"/>
    </row>
    <row r="61" spans="1:5">
      <c r="A61" s="3"/>
    </row>
    <row r="62" spans="1:5">
      <c r="A62" s="3"/>
    </row>
    <row r="63" spans="1:5">
      <c r="A63" s="3"/>
    </row>
  </sheetData>
  <mergeCells count="107">
    <mergeCell ref="A9:C9"/>
    <mergeCell ref="D9:E9"/>
    <mergeCell ref="A10:C10"/>
    <mergeCell ref="D10:E10"/>
    <mergeCell ref="A11:C11"/>
    <mergeCell ref="D11:E11"/>
    <mergeCell ref="A2:E2"/>
    <mergeCell ref="A3:E3"/>
    <mergeCell ref="A4:E4"/>
    <mergeCell ref="A7:C7"/>
    <mergeCell ref="D7:E7"/>
    <mergeCell ref="A8:C8"/>
    <mergeCell ref="D8:E8"/>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1:C51"/>
    <mergeCell ref="D51:E51"/>
    <mergeCell ref="A52:C52"/>
    <mergeCell ref="D52:E52"/>
    <mergeCell ref="A53:C53"/>
    <mergeCell ref="D53:E53"/>
    <mergeCell ref="A48:C48"/>
    <mergeCell ref="D48:E48"/>
    <mergeCell ref="A49:C49"/>
    <mergeCell ref="D49:E49"/>
    <mergeCell ref="A50:C50"/>
    <mergeCell ref="D50:E50"/>
    <mergeCell ref="A58:C58"/>
    <mergeCell ref="D58:E58"/>
    <mergeCell ref="A59:C59"/>
    <mergeCell ref="D59:E59"/>
    <mergeCell ref="A54:C54"/>
    <mergeCell ref="D54:E54"/>
    <mergeCell ref="A56:C56"/>
    <mergeCell ref="D56:E56"/>
    <mergeCell ref="A57:C57"/>
    <mergeCell ref="D57:E57"/>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44"/>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2" customWidth="1"/>
    <col min="8" max="8" width="9" style="4"/>
    <col min="9" max="9" width="12.75" bestFit="1" customWidth="1"/>
  </cols>
  <sheetData>
    <row r="1" spans="1:9" s="4" customFormat="1" ht="30" customHeight="1">
      <c r="A1" s="122" t="s">
        <v>288</v>
      </c>
      <c r="B1" s="122"/>
      <c r="C1" s="122"/>
      <c r="D1" s="122"/>
      <c r="E1" s="13" t="s">
        <v>284</v>
      </c>
      <c r="F1" s="15" t="s">
        <v>285</v>
      </c>
      <c r="G1" s="15" t="s">
        <v>286</v>
      </c>
      <c r="H1" s="6" t="s">
        <v>287</v>
      </c>
    </row>
    <row r="2" spans="1:9">
      <c r="A2" s="123" t="s">
        <v>282</v>
      </c>
      <c r="B2" s="121" t="s">
        <v>283</v>
      </c>
      <c r="C2" s="2" t="s">
        <v>291</v>
      </c>
      <c r="D2" s="2" t="s">
        <v>295</v>
      </c>
      <c r="E2" s="2" t="s">
        <v>367</v>
      </c>
      <c r="F2" s="16">
        <f>+'1.(1)①有形固定資産の明細'!H23</f>
        <v>97121947030</v>
      </c>
      <c r="G2" s="16">
        <f>'貸借対照表(BS)'!$B$9</f>
        <v>97121947030</v>
      </c>
      <c r="H2" s="5" t="str">
        <f>IF(F2=G2,"○","×")</f>
        <v>○</v>
      </c>
    </row>
    <row r="3" spans="1:9">
      <c r="A3" s="125"/>
      <c r="B3" s="121"/>
      <c r="C3" s="2" t="s">
        <v>292</v>
      </c>
      <c r="D3" s="2" t="s">
        <v>296</v>
      </c>
      <c r="E3" s="2" t="s">
        <v>367</v>
      </c>
      <c r="F3" s="16">
        <f>+'1.(1)②有形固定資産に係る行政目的別の明細'!J23</f>
        <v>97121947030</v>
      </c>
      <c r="G3" s="16">
        <f>'貸借対照表(BS)'!$B$9</f>
        <v>97121947030</v>
      </c>
      <c r="H3" s="5" t="str">
        <f>IF(F3=G3,"○","×")</f>
        <v>○</v>
      </c>
    </row>
    <row r="4" spans="1:9">
      <c r="A4" s="125"/>
      <c r="B4" s="121"/>
      <c r="C4" s="2" t="s">
        <v>289</v>
      </c>
      <c r="D4" s="2" t="s">
        <v>297</v>
      </c>
      <c r="E4" s="2" t="s">
        <v>290</v>
      </c>
      <c r="F4" s="17">
        <f>VLOOKUP("合計",市場価格のあるもの,4,FALSE)+VLOOKUP("合計",市場価格のないもののうち連結対象団体に対するもの,2,FALSE)+VLOOKUP("合計",市場価格のないもののうち連結対象団体以外に対するもの,10,FALSE)</f>
        <v>126450000</v>
      </c>
      <c r="G4" s="16">
        <f>IF(ISNUMBER('貸借対照表(BS)'!$B$43),'貸借対照表(BS)'!$B$43,0)</f>
        <v>126450000</v>
      </c>
      <c r="H4" s="5" t="str">
        <f>IF(F4=G4,"○","×")</f>
        <v>○</v>
      </c>
    </row>
    <row r="5" spans="1:9">
      <c r="A5" s="125"/>
      <c r="B5" s="121"/>
      <c r="C5" s="121" t="s">
        <v>293</v>
      </c>
      <c r="D5" s="121" t="s">
        <v>32</v>
      </c>
      <c r="E5" s="2" t="s">
        <v>298</v>
      </c>
      <c r="F5" s="16">
        <f>SUMIFS('1.(1)④基金の明細'!$F$6:$F$13,'1.(1)④基金の明細'!$A$6:$A$13,"財政調整基金")</f>
        <v>1681185219</v>
      </c>
      <c r="G5" s="16">
        <f>IF(ISNUMBER('貸借対照表(BS)'!$B$58),'貸借対照表(BS)'!$B$58,0)</f>
        <v>1681185219</v>
      </c>
      <c r="H5" s="5" t="str">
        <f t="shared" ref="H5:H38" si="0">IF(F5=G5,"○","×")</f>
        <v>○</v>
      </c>
    </row>
    <row r="6" spans="1:9">
      <c r="A6" s="125"/>
      <c r="B6" s="121"/>
      <c r="C6" s="121"/>
      <c r="D6" s="121"/>
      <c r="E6" s="2" t="s">
        <v>299</v>
      </c>
      <c r="F6" s="16">
        <f>SUMIFS('1.(1)④基金の明細'!$F$6:$F$13,'1.(1)④基金の明細'!$A$6:$A$13,"減債基金")</f>
        <v>11112670</v>
      </c>
      <c r="G6" s="16">
        <f>IF(ISNUMBER('貸借対照表(BS)'!$B$49),'貸借対照表(BS)'!$B$49,0)+IF(ISNUMBER('貸借対照表(BS)'!$B$59),'貸借対照表(BS)'!$B$59,0)</f>
        <v>11112670</v>
      </c>
      <c r="H6" s="5" t="str">
        <f t="shared" si="0"/>
        <v>○</v>
      </c>
    </row>
    <row r="7" spans="1:9">
      <c r="A7" s="125"/>
      <c r="B7" s="121"/>
      <c r="C7" s="121"/>
      <c r="D7" s="121"/>
      <c r="E7" s="2" t="s">
        <v>300</v>
      </c>
      <c r="F7" s="16">
        <f>SUMIFS('1.(1)④基金の明細'!$F:$F,'1.(1)④基金の明細'!$A:$A,"合計")-SUM(F5:F6)</f>
        <v>878955043</v>
      </c>
      <c r="G7" s="16">
        <f>IF(ISNUMBER('貸借対照表(BS)'!$B$50),'貸借対照表(BS)'!$B$50,0)</f>
        <v>878955043</v>
      </c>
      <c r="H7" s="5" t="str">
        <f t="shared" si="0"/>
        <v>○</v>
      </c>
    </row>
    <row r="8" spans="1:9">
      <c r="A8" s="125"/>
      <c r="B8" s="121"/>
      <c r="C8" s="121" t="s">
        <v>294</v>
      </c>
      <c r="D8" s="121" t="s">
        <v>301</v>
      </c>
      <c r="E8" s="2" t="s">
        <v>302</v>
      </c>
      <c r="F8" s="16">
        <f>SUMIFS('1.(1)⑤貸付金の明細'!B:B,'1.(1)⑤貸付金の明細'!A:A,"合計")</f>
        <v>2099477</v>
      </c>
      <c r="G8" s="16">
        <f>IF(ISNUMBER('貸借対照表(BS)'!$B$47),'貸借対照表(BS)'!$B$47,0)</f>
        <v>2099477</v>
      </c>
      <c r="H8" s="5" t="str">
        <f t="shared" si="0"/>
        <v>○</v>
      </c>
    </row>
    <row r="9" spans="1:9">
      <c r="A9" s="125"/>
      <c r="B9" s="121"/>
      <c r="C9" s="121"/>
      <c r="D9" s="121"/>
      <c r="E9" s="2" t="s">
        <v>303</v>
      </c>
      <c r="F9" s="16">
        <f>SUMIFS('1.(1)⑤貸付金の明細'!D:D,'1.(1)⑤貸付金の明細'!A:A,"合計")</f>
        <v>1166368</v>
      </c>
      <c r="G9" s="16">
        <f>IF(ISNUMBER('貸借対照表(BS)'!$B$56),'貸借対照表(BS)'!$B$56,0)</f>
        <v>1166368</v>
      </c>
      <c r="H9" s="5" t="str">
        <f t="shared" si="0"/>
        <v>○</v>
      </c>
    </row>
    <row r="10" spans="1:9">
      <c r="A10" s="125"/>
      <c r="B10" s="121"/>
      <c r="C10" s="2" t="s">
        <v>304</v>
      </c>
      <c r="D10" s="2" t="s">
        <v>45</v>
      </c>
      <c r="E10" s="2" t="s">
        <v>307</v>
      </c>
      <c r="F10" s="16">
        <f>SUMIFS('1.(1)⑥長期延滞債権の明細'!B:B,'1.(1)⑥長期延滞債権の明細'!A:A,"合計")</f>
        <v>680644050</v>
      </c>
      <c r="G10" s="16">
        <f>IF(ISNUMBER('貸借対照表(BS)'!$B$46),'貸借対照表(BS)'!$B$46,0)</f>
        <v>680644050</v>
      </c>
      <c r="H10" s="5" t="str">
        <f t="shared" si="0"/>
        <v>○</v>
      </c>
    </row>
    <row r="11" spans="1:9">
      <c r="A11" s="125"/>
      <c r="B11" s="121"/>
      <c r="C11" s="2" t="s">
        <v>306</v>
      </c>
      <c r="D11" s="2" t="s">
        <v>40</v>
      </c>
      <c r="E11" s="2" t="s">
        <v>305</v>
      </c>
      <c r="F11" s="16">
        <f>SUMIFS('1.(1)⑦未収金の明細'!B:B,'1.(1)⑦未収金の明細'!A:A,"合計")</f>
        <v>1842504396</v>
      </c>
      <c r="G11" s="16">
        <f>IF(ISNUMBER('貸借対照表(BS)'!$B$55),'貸借対照表(BS)'!$B$55,0)</f>
        <v>1842504396</v>
      </c>
      <c r="H11" s="5" t="str">
        <f t="shared" si="0"/>
        <v>○</v>
      </c>
    </row>
    <row r="12" spans="1:9">
      <c r="A12" s="125"/>
      <c r="B12" s="121"/>
      <c r="C12" s="2" t="s">
        <v>294</v>
      </c>
      <c r="D12" s="123" t="s">
        <v>334</v>
      </c>
      <c r="E12" s="123" t="s">
        <v>97</v>
      </c>
      <c r="F12" s="126">
        <f>SUMIFS('1.(1)⑤貸付金の明細'!C:C,'1.(1)⑤貸付金の明細'!A:A,"合計")+SUMIFS('1.(1)⑥長期延滞債権の明細'!C:C,'1.(1)⑥長期延滞債権の明細'!A:A,"合計")</f>
        <v>73096503</v>
      </c>
      <c r="G12" s="126">
        <f>-IF(ISNUMBER('貸借対照表(BS)'!$B$52),'貸借対照表(BS)'!$B$52,0)</f>
        <v>73096503</v>
      </c>
      <c r="H12" s="128" t="str">
        <f t="shared" si="0"/>
        <v>○</v>
      </c>
    </row>
    <row r="13" spans="1:9">
      <c r="A13" s="125"/>
      <c r="B13" s="121"/>
      <c r="C13" s="2" t="s">
        <v>304</v>
      </c>
      <c r="D13" s="124"/>
      <c r="E13" s="124"/>
      <c r="F13" s="127"/>
      <c r="G13" s="127"/>
      <c r="H13" s="129"/>
    </row>
    <row r="14" spans="1:9">
      <c r="A14" s="125"/>
      <c r="B14" s="121"/>
      <c r="C14" s="2" t="s">
        <v>294</v>
      </c>
      <c r="D14" s="123" t="s">
        <v>335</v>
      </c>
      <c r="E14" s="123" t="s">
        <v>336</v>
      </c>
      <c r="F14" s="126">
        <f>SUMIFS('1.(1)⑤貸付金の明細'!E:E,'1.(1)⑤貸付金の明細'!A:A,"合計")+SUMIFS('1.(1)⑦未収金の明細'!C:C,'1.(1)⑦未収金の明細'!A:A,"合計")</f>
        <v>42815433</v>
      </c>
      <c r="G14" s="126">
        <f>-IF(ISNUMBER('貸借対照表(BS)'!$B$62),'貸借対照表(BS)'!$B$62,0)</f>
        <v>42815433</v>
      </c>
      <c r="H14" s="128" t="str">
        <f t="shared" ref="H14" si="1">IF(F14=G14,"○","×")</f>
        <v>○</v>
      </c>
    </row>
    <row r="15" spans="1:9">
      <c r="A15" s="125"/>
      <c r="B15" s="121"/>
      <c r="C15" s="2" t="s">
        <v>306</v>
      </c>
      <c r="D15" s="124"/>
      <c r="E15" s="124"/>
      <c r="F15" s="127"/>
      <c r="G15" s="127"/>
      <c r="H15" s="129"/>
    </row>
    <row r="16" spans="1:9">
      <c r="A16" s="125"/>
      <c r="B16" s="121" t="s">
        <v>308</v>
      </c>
      <c r="C16" s="121" t="s">
        <v>291</v>
      </c>
      <c r="D16" s="121" t="s">
        <v>46</v>
      </c>
      <c r="E16" s="2" t="s">
        <v>469</v>
      </c>
      <c r="F16" s="16">
        <f>SUMIFS('1.(2)①地方債等（借入先別）の明細'!B:B,'1.(2)①地方債等（借入先別）の明細'!A:A,"*合計")-F17</f>
        <v>32995590455</v>
      </c>
      <c r="G16" s="16">
        <f>IF(ISNUMBER('貸借対照表(BS)'!$E$9),'貸借対照表(BS)'!$E$9,0)</f>
        <v>32995590455</v>
      </c>
      <c r="H16" s="5" t="str">
        <f t="shared" si="0"/>
        <v>○</v>
      </c>
      <c r="I16" s="9"/>
    </row>
    <row r="17" spans="1:9">
      <c r="A17" s="125"/>
      <c r="B17" s="121"/>
      <c r="C17" s="121"/>
      <c r="D17" s="121"/>
      <c r="E17" s="2" t="s">
        <v>470</v>
      </c>
      <c r="F17" s="16">
        <f>SUMIFS('1.(2)①地方債等（借入先別）の明細'!C:C,'1.(2)①地方債等（借入先別）の明細'!A:A,"*合計")</f>
        <v>3556828259</v>
      </c>
      <c r="G17" s="16">
        <f>IF(ISNUMBER('貸借対照表(BS)'!$E$15),'貸借対照表(BS)'!$E$15,0)</f>
        <v>3556828259</v>
      </c>
      <c r="H17" s="5" t="str">
        <f t="shared" si="0"/>
        <v>○</v>
      </c>
      <c r="I17" s="9"/>
    </row>
    <row r="18" spans="1:9">
      <c r="A18" s="125"/>
      <c r="B18" s="121"/>
      <c r="C18" s="2" t="s">
        <v>292</v>
      </c>
      <c r="D18" s="2" t="s">
        <v>68</v>
      </c>
      <c r="E18" s="2" t="s">
        <v>471</v>
      </c>
      <c r="F18" s="16">
        <f>'1.(2)②地方債等（利率別）の明細'!$A$7</f>
        <v>36552418714</v>
      </c>
      <c r="G18" s="16">
        <f>IF(ISNUMBER('貸借対照表(BS)'!$E$9),'貸借対照表(BS)'!$E$9,0)+IF(ISNUMBER('貸借対照表(BS)'!$E$15),'貸借対照表(BS)'!$E$15,0)</f>
        <v>36552418714</v>
      </c>
      <c r="H18" s="5" t="str">
        <f t="shared" si="0"/>
        <v>○</v>
      </c>
      <c r="I18" s="9"/>
    </row>
    <row r="19" spans="1:9">
      <c r="A19" s="125"/>
      <c r="B19" s="121"/>
      <c r="C19" s="121" t="s">
        <v>289</v>
      </c>
      <c r="D19" s="121" t="s">
        <v>77</v>
      </c>
      <c r="E19" s="2" t="s">
        <v>469</v>
      </c>
      <c r="F19" s="16">
        <f>'1.(2)③地方債等（返済期間別）の明細'!$A$7-'1.(2)③地方債等（返済期間別）の明細'!$B$7</f>
        <v>32995590455</v>
      </c>
      <c r="G19" s="16">
        <f>IF(ISNUMBER('貸借対照表(BS)'!$E$9),'貸借対照表(BS)'!$E$9,0)</f>
        <v>32995590455</v>
      </c>
      <c r="H19" s="5" t="str">
        <f t="shared" si="0"/>
        <v>○</v>
      </c>
      <c r="I19" s="9"/>
    </row>
    <row r="20" spans="1:9">
      <c r="A20" s="125"/>
      <c r="B20" s="121"/>
      <c r="C20" s="121"/>
      <c r="D20" s="121"/>
      <c r="E20" s="2" t="s">
        <v>470</v>
      </c>
      <c r="F20" s="16">
        <f>'1.(2)③地方債等（返済期間別）の明細'!$B$7</f>
        <v>3556828259</v>
      </c>
      <c r="G20" s="16">
        <f>IF(ISNUMBER('貸借対照表(BS)'!$E$15),'貸借対照表(BS)'!$E$15,0)</f>
        <v>3556828259</v>
      </c>
      <c r="H20" s="5" t="str">
        <f t="shared" si="0"/>
        <v>○</v>
      </c>
      <c r="I20" s="9"/>
    </row>
    <row r="21" spans="1:9">
      <c r="A21" s="125"/>
      <c r="B21" s="121"/>
      <c r="C21" s="2" t="s">
        <v>293</v>
      </c>
      <c r="D21" s="2" t="s">
        <v>87</v>
      </c>
      <c r="E21" s="2" t="s">
        <v>310</v>
      </c>
      <c r="F21" s="16" t="s">
        <v>310</v>
      </c>
      <c r="G21" s="16" t="s">
        <v>310</v>
      </c>
      <c r="H21" s="5" t="s">
        <v>309</v>
      </c>
    </row>
    <row r="22" spans="1:9">
      <c r="A22" s="125"/>
      <c r="B22" s="121"/>
      <c r="C22" s="121" t="s">
        <v>294</v>
      </c>
      <c r="D22" s="121" t="s">
        <v>90</v>
      </c>
      <c r="E22" s="2" t="s">
        <v>97</v>
      </c>
      <c r="F22" s="16">
        <f>SUMIFS('1.(2)⑤引当金の明細'!F:F,'1.(2)⑤引当金の明細'!A:A,E22)</f>
        <v>73096503</v>
      </c>
      <c r="G22" s="16">
        <f>-IF(ISNUMBER('貸借対照表(BS)'!$B$52),'貸借対照表(BS)'!$B$52,0)</f>
        <v>73096503</v>
      </c>
      <c r="H22" s="5" t="str">
        <f t="shared" si="0"/>
        <v>○</v>
      </c>
      <c r="I22" s="9"/>
    </row>
    <row r="23" spans="1:9">
      <c r="A23" s="125"/>
      <c r="B23" s="121"/>
      <c r="C23" s="121"/>
      <c r="D23" s="121"/>
      <c r="E23" s="2" t="s">
        <v>98</v>
      </c>
      <c r="F23" s="16">
        <f>SUMIFS('1.(2)⑤引当金の明細'!F:F,'1.(2)⑤引当金の明細'!A:A,E23)</f>
        <v>42815433</v>
      </c>
      <c r="G23" s="16">
        <f>-IF(ISNUMBER('貸借対照表(BS)'!$B$62),'貸借対照表(BS)'!$B$62,0)</f>
        <v>42815433</v>
      </c>
      <c r="H23" s="5" t="str">
        <f t="shared" si="0"/>
        <v>○</v>
      </c>
    </row>
    <row r="24" spans="1:9">
      <c r="A24" s="125"/>
      <c r="B24" s="121"/>
      <c r="C24" s="121"/>
      <c r="D24" s="121"/>
      <c r="E24" s="2" t="s">
        <v>99</v>
      </c>
      <c r="F24" s="16">
        <f>SUMIFS('1.(2)⑤引当金の明細'!F:F,'1.(2)⑤引当金の明細'!A:A,E24)</f>
        <v>0</v>
      </c>
      <c r="G24" s="16">
        <f>-IF(ISNUMBER('貸借対照表(BS)'!$B$45),'貸借対照表(BS)'!$B$45,0)</f>
        <v>0</v>
      </c>
      <c r="H24" s="5" t="str">
        <f t="shared" si="0"/>
        <v>○</v>
      </c>
    </row>
    <row r="25" spans="1:9">
      <c r="A25" s="125"/>
      <c r="B25" s="121"/>
      <c r="C25" s="121"/>
      <c r="D25" s="121"/>
      <c r="E25" s="2" t="s">
        <v>100</v>
      </c>
      <c r="F25" s="16">
        <f>SUMIFS('1.(2)⑤引当金の明細'!F:F,'1.(2)⑤引当金の明細'!A:A,E25)</f>
        <v>4895461851</v>
      </c>
      <c r="G25" s="16">
        <f>IF(ISNUMBER('貸借対照表(BS)'!$E$11),'貸借対照表(BS)'!$E$11,0)</f>
        <v>4895461851</v>
      </c>
      <c r="H25" s="5" t="str">
        <f t="shared" si="0"/>
        <v>○</v>
      </c>
    </row>
    <row r="26" spans="1:9">
      <c r="A26" s="125"/>
      <c r="B26" s="121"/>
      <c r="C26" s="121"/>
      <c r="D26" s="121"/>
      <c r="E26" s="2" t="s">
        <v>101</v>
      </c>
      <c r="F26" s="16">
        <f>SUMIFS('1.(2)⑤引当金の明細'!F:F,'1.(2)⑤引当金の明細'!A:A,E26)</f>
        <v>0</v>
      </c>
      <c r="G26" s="16">
        <f>IF(ISNUMBER('貸借対照表(BS)'!$E$12),'貸借対照表(BS)'!$E$12,0)</f>
        <v>0</v>
      </c>
      <c r="H26" s="5" t="str">
        <f t="shared" si="0"/>
        <v>○</v>
      </c>
    </row>
    <row r="27" spans="1:9">
      <c r="A27" s="124"/>
      <c r="B27" s="121"/>
      <c r="C27" s="121"/>
      <c r="D27" s="121"/>
      <c r="E27" s="2" t="s">
        <v>102</v>
      </c>
      <c r="F27" s="16">
        <f>SUMIFS('1.(2)⑤引当金の明細'!F:F,'1.(2)⑤引当金の明細'!A:A,E27)</f>
        <v>540931310</v>
      </c>
      <c r="G27" s="16">
        <f>IF(ISNUMBER('貸借対照表(BS)'!$E$20),'貸借対照表(BS)'!$E$20,0)</f>
        <v>540931310</v>
      </c>
      <c r="H27" s="5" t="str">
        <f t="shared" si="0"/>
        <v>○</v>
      </c>
    </row>
    <row r="28" spans="1:9">
      <c r="A28" s="2" t="s">
        <v>311</v>
      </c>
      <c r="B28" s="121" t="s">
        <v>312</v>
      </c>
      <c r="C28" s="121"/>
      <c r="D28" s="121"/>
      <c r="E28" s="2" t="s">
        <v>313</v>
      </c>
      <c r="F28" s="16">
        <f>SUMIFS('2.(1)補助金等の明細'!D:D,'2.(1)補助金等の明細'!A:A,"合計")</f>
        <v>5693596779</v>
      </c>
      <c r="G28" s="16">
        <f>IF(ISNUMBER('行政コスト計算書(PL)'!$D$25),'行政コスト計算書(PL)'!$D$25,0)</f>
        <v>5693596779</v>
      </c>
      <c r="H28" s="5" t="str">
        <f t="shared" si="0"/>
        <v>○</v>
      </c>
      <c r="I28" s="9"/>
    </row>
    <row r="29" spans="1:9">
      <c r="A29" s="123" t="s">
        <v>314</v>
      </c>
      <c r="B29" s="121" t="s">
        <v>315</v>
      </c>
      <c r="C29" s="121"/>
      <c r="D29" s="121"/>
      <c r="E29" s="2" t="s">
        <v>317</v>
      </c>
      <c r="F29" s="16">
        <f>+'3.(1)財源の明細'!E130</f>
        <v>17948132808</v>
      </c>
      <c r="G29" s="16">
        <f>IF(ISNUMBER('純資産変動計算書(NW)'!$B$11),'純資産変動計算書(NW)'!$B$11,0)</f>
        <v>17948132808</v>
      </c>
      <c r="H29" s="5" t="str">
        <f t="shared" si="0"/>
        <v>○</v>
      </c>
    </row>
    <row r="30" spans="1:9">
      <c r="A30" s="125"/>
      <c r="B30" s="121"/>
      <c r="C30" s="121"/>
      <c r="D30" s="121"/>
      <c r="E30" s="2" t="s">
        <v>318</v>
      </c>
      <c r="F30" s="16">
        <f>+'3.(1)財源の明細'!E133</f>
        <v>10366961834</v>
      </c>
      <c r="G30" s="16">
        <f>IF(ISNUMBER('純資産変動計算書(NW)'!$B$12),'純資産変動計算書(NW)'!$B$12,0)</f>
        <v>10366961834</v>
      </c>
      <c r="H30" s="5" t="str">
        <f t="shared" si="0"/>
        <v>○</v>
      </c>
    </row>
    <row r="31" spans="1:9">
      <c r="A31" s="125"/>
      <c r="B31" s="121"/>
      <c r="C31" s="121"/>
      <c r="D31" s="121"/>
      <c r="E31" s="2" t="s">
        <v>385</v>
      </c>
      <c r="F31" s="16">
        <f>+'3.(1)財源の明細'!E131</f>
        <v>332611598</v>
      </c>
      <c r="G31" s="16">
        <f>+IF(ISNUMBER('資金収支計算書(CF)'!D38),'資金収支計算書(CF)'!D38,0)</f>
        <v>428235298</v>
      </c>
      <c r="H31" s="5" t="str">
        <f t="shared" si="0"/>
        <v>×</v>
      </c>
    </row>
    <row r="32" spans="1:9">
      <c r="A32" s="125"/>
      <c r="B32" s="130" t="s">
        <v>316</v>
      </c>
      <c r="C32" s="131"/>
      <c r="D32" s="132"/>
      <c r="E32" s="2" t="s">
        <v>386</v>
      </c>
      <c r="F32" s="16">
        <f>SUMIFS('3.(2)財源情報の明細'!B:B,'3.(2)財源情報の明細'!A:A,E32)</f>
        <v>30007716289</v>
      </c>
      <c r="G32" s="16">
        <f>IF(ISNUMBER('純資産変動計算書(NW)'!$B$9),-'純資産変動計算書(NW)'!$B$9,0)</f>
        <v>30007716289</v>
      </c>
      <c r="H32" s="5" t="str">
        <f t="shared" si="0"/>
        <v>○</v>
      </c>
    </row>
    <row r="33" spans="1:9">
      <c r="A33" s="125"/>
      <c r="B33" s="133"/>
      <c r="C33" s="134"/>
      <c r="D33" s="135"/>
      <c r="E33" s="2" t="s">
        <v>387</v>
      </c>
      <c r="F33" s="16">
        <f>SUMIFS('3.(2)財源情報の明細'!B:B,'3.(2)財源情報の明細'!A:A,E33)</f>
        <v>2489943648</v>
      </c>
      <c r="G33" s="16">
        <f>IF(ISNUMBER('純資産変動計算書(NW)'!$C$15),'純資産変動計算書(NW)'!$C$15,0)</f>
        <v>2489943648</v>
      </c>
      <c r="H33" s="5" t="str">
        <f t="shared" si="0"/>
        <v>○</v>
      </c>
    </row>
    <row r="34" spans="1:9">
      <c r="A34" s="125"/>
      <c r="B34" s="133"/>
      <c r="C34" s="134"/>
      <c r="D34" s="135"/>
      <c r="E34" s="2" t="s">
        <v>372</v>
      </c>
      <c r="F34" s="16">
        <f>SUMIFS('3.(2)財源情報の明細'!B:B,'3.(2)財源情報の明細'!A:A,E34)</f>
        <v>1349573879</v>
      </c>
      <c r="G34" s="16">
        <f>IF(ISNUMBER('純資産変動計算書(NW)'!$C$17),'純資産変動計算書(NW)'!$C$17,0)</f>
        <v>1349573879</v>
      </c>
      <c r="H34" s="5" t="str">
        <f t="shared" si="0"/>
        <v>○</v>
      </c>
    </row>
    <row r="35" spans="1:9">
      <c r="A35" s="125"/>
      <c r="B35" s="133"/>
      <c r="C35" s="134"/>
      <c r="D35" s="135"/>
      <c r="E35" s="2" t="s">
        <v>318</v>
      </c>
      <c r="F35" s="16">
        <f>SUMIFS('3.(2)財源情報の明細'!C:C,'3.(2)財源情報の明細'!A:A,"合計")</f>
        <v>10366961834</v>
      </c>
      <c r="G35" s="16">
        <f>IF(ISNUMBER('純資産変動計算書(NW)'!$B$12),'純資産変動計算書(NW)'!$B$12,0)</f>
        <v>10366961834</v>
      </c>
      <c r="H35" s="5" t="str">
        <f>IF(F35+I35=G35,"○","×")</f>
        <v>○</v>
      </c>
      <c r="I35" s="18"/>
    </row>
    <row r="36" spans="1:9">
      <c r="A36" s="125"/>
      <c r="B36" s="133"/>
      <c r="C36" s="134"/>
      <c r="D36" s="135"/>
      <c r="E36" s="2" t="s">
        <v>472</v>
      </c>
      <c r="F36" s="16">
        <f>SUMIFS('3.(2)財源情報の明細'!D:D,'3.(2)財源情報の明細'!A:A,"合計")</f>
        <v>2577000000</v>
      </c>
      <c r="G36" s="16">
        <f>IF(ISNUMBER('資金収支計算書(CF)'!$D$49),'資金収支計算書(CF)'!$D$49,0)</f>
        <v>4477000000</v>
      </c>
      <c r="H36" s="5" t="str">
        <f>IF(F36+I36=G36,"○","×")</f>
        <v>○</v>
      </c>
      <c r="I36" s="18">
        <v>1900000000</v>
      </c>
    </row>
    <row r="37" spans="1:9">
      <c r="A37" s="124"/>
      <c r="B37" s="136"/>
      <c r="C37" s="137"/>
      <c r="D37" s="138"/>
      <c r="E37" s="2" t="s">
        <v>383</v>
      </c>
      <c r="F37" s="16">
        <f>SUMIFS('3.(2)財源情報の明細'!E:E,'3.(2)財源情報の明細'!A:A,"合計")</f>
        <v>16453159670</v>
      </c>
      <c r="G37" s="16">
        <f>IF(ISNUMBER('純資産変動計算書(NW)'!$B$11),'純資産変動計算書(NW)'!$B$11-'資金収支計算書(CF)'!$D$45,0)</f>
        <v>13103275740</v>
      </c>
      <c r="H37" s="5" t="str">
        <f>IF(F37-I35-I36-I37=G37,"○","×")</f>
        <v>○</v>
      </c>
      <c r="I37" s="18">
        <v>1449883930</v>
      </c>
    </row>
    <row r="38" spans="1:9">
      <c r="A38" s="2" t="s">
        <v>319</v>
      </c>
      <c r="B38" s="121" t="s">
        <v>320</v>
      </c>
      <c r="C38" s="121"/>
      <c r="D38" s="121"/>
      <c r="E38" s="2" t="s">
        <v>277</v>
      </c>
      <c r="F38" s="16">
        <f>SUMIFS('4.(1)資金の明細'!B:B,'4.(1)資金の明細'!A:A,"合計")</f>
        <v>3641796590</v>
      </c>
      <c r="G38" s="16">
        <f>IF(ISNUMBER('資金収支計算書(CF)'!$D$54),'資金収支計算書(CF)'!$D$54,0)</f>
        <v>3641796590</v>
      </c>
      <c r="H38" s="5" t="str">
        <f t="shared" si="0"/>
        <v>○</v>
      </c>
    </row>
    <row r="40" spans="1:9">
      <c r="F40" s="19" t="s">
        <v>376</v>
      </c>
      <c r="G40" s="19" t="s">
        <v>377</v>
      </c>
    </row>
    <row r="41" spans="1:9">
      <c r="D41" s="121" t="s">
        <v>375</v>
      </c>
      <c r="E41" s="2" t="s">
        <v>378</v>
      </c>
      <c r="F41" s="20">
        <f>+'貸借対照表(BS)'!E25</f>
        <v>102191247436</v>
      </c>
      <c r="G41" s="20">
        <f>+'純資産変動計算書(NW)'!C23</f>
        <v>102191247436</v>
      </c>
      <c r="H41" s="5" t="str">
        <f t="shared" ref="H41:H44" si="2">IF(F41=G41,"○","×")</f>
        <v>○</v>
      </c>
    </row>
    <row r="42" spans="1:9">
      <c r="D42" s="121"/>
      <c r="E42" s="21" t="s">
        <v>379</v>
      </c>
      <c r="F42" s="20">
        <f>+'貸借対照表(BS)'!E26</f>
        <v>-46629999226</v>
      </c>
      <c r="G42" s="20">
        <f>+'純資産変動計算書(NW)'!D23</f>
        <v>-46629999226</v>
      </c>
      <c r="H42" s="8" t="str">
        <f t="shared" si="2"/>
        <v>○</v>
      </c>
    </row>
    <row r="43" spans="1:9">
      <c r="F43" s="19" t="s">
        <v>376</v>
      </c>
      <c r="G43" s="19" t="s">
        <v>382</v>
      </c>
    </row>
    <row r="44" spans="1:9">
      <c r="D44" s="7" t="s">
        <v>380</v>
      </c>
      <c r="E44" s="7" t="s">
        <v>381</v>
      </c>
      <c r="F44" s="20">
        <f>+'貸借対照表(BS)'!B54</f>
        <v>3896910627</v>
      </c>
      <c r="G44" s="20">
        <f>+'資金収支計算書(CF)'!D59</f>
        <v>3896910627</v>
      </c>
      <c r="H44" s="5" t="str">
        <f t="shared" si="2"/>
        <v>○</v>
      </c>
    </row>
  </sheetData>
  <mergeCells count="30">
    <mergeCell ref="A29:A37"/>
    <mergeCell ref="B29:D31"/>
    <mergeCell ref="B32:D37"/>
    <mergeCell ref="B38:D38"/>
    <mergeCell ref="D41:D42"/>
    <mergeCell ref="E12:E13"/>
    <mergeCell ref="F12:F13"/>
    <mergeCell ref="G12:G13"/>
    <mergeCell ref="H12:H13"/>
    <mergeCell ref="D14:D15"/>
    <mergeCell ref="E14:E15"/>
    <mergeCell ref="F14:F15"/>
    <mergeCell ref="G14:G15"/>
    <mergeCell ref="H14:H15"/>
    <mergeCell ref="B28:D28"/>
    <mergeCell ref="A1:D1"/>
    <mergeCell ref="C19:C20"/>
    <mergeCell ref="D19:D20"/>
    <mergeCell ref="C22:C27"/>
    <mergeCell ref="D22:D27"/>
    <mergeCell ref="C5:C7"/>
    <mergeCell ref="D5:D7"/>
    <mergeCell ref="C8:C9"/>
    <mergeCell ref="D8:D9"/>
    <mergeCell ref="C16:C17"/>
    <mergeCell ref="D12:D13"/>
    <mergeCell ref="D16:D17"/>
    <mergeCell ref="A2:A27"/>
    <mergeCell ref="B2:B15"/>
    <mergeCell ref="B16:B27"/>
  </mergeCells>
  <phoneticPr fontId="4"/>
  <conditionalFormatting sqref="H33">
    <cfRule type="expression" dxfId="7" priority="5">
      <formula>H33="×"</formula>
    </cfRule>
  </conditionalFormatting>
  <conditionalFormatting sqref="H30">
    <cfRule type="expression" dxfId="6" priority="4">
      <formula>H30="×"</formula>
    </cfRule>
  </conditionalFormatting>
  <conditionalFormatting sqref="H10">
    <cfRule type="expression" dxfId="5" priority="3">
      <formula>H10="×"</formula>
    </cfRule>
  </conditionalFormatting>
  <conditionalFormatting sqref="H35">
    <cfRule type="expression" dxfId="4" priority="7">
      <formula>H35="×"</formula>
    </cfRule>
  </conditionalFormatting>
  <conditionalFormatting sqref="H34 H11:H29">
    <cfRule type="expression" dxfId="3" priority="6">
      <formula>H11="×"</formula>
    </cfRule>
  </conditionalFormatting>
  <conditionalFormatting sqref="H36">
    <cfRule type="expression" dxfId="2" priority="2">
      <formula>H36="×"</formula>
    </cfRule>
  </conditionalFormatting>
  <conditionalFormatting sqref="H2:H9 H37:H44 H32">
    <cfRule type="expression" dxfId="1" priority="8">
      <formula>H2="×"</formula>
    </cfRule>
  </conditionalFormatting>
  <conditionalFormatting sqref="H31">
    <cfRule type="expression" dxfId="0" priority="1">
      <formula>H31="×"</formula>
    </cfRule>
  </conditionalFormatting>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workbookViewId="0"/>
  </sheetViews>
  <sheetFormatPr defaultColWidth="8.875" defaultRowHeight="15.75"/>
  <cols>
    <col min="1" max="1" width="54.875" style="14" bestFit="1" customWidth="1"/>
    <col min="2" max="11" width="15.375" style="14" customWidth="1"/>
    <col min="12" max="16384" width="8.875" style="14"/>
  </cols>
  <sheetData>
    <row r="1" spans="1:10" ht="30">
      <c r="A1" s="40" t="s">
        <v>0</v>
      </c>
    </row>
    <row r="2" spans="1:10" ht="18.75">
      <c r="A2" s="33" t="s">
        <v>393</v>
      </c>
    </row>
    <row r="3" spans="1:10" ht="18.75">
      <c r="A3" s="33" t="s">
        <v>490</v>
      </c>
    </row>
    <row r="4" spans="1:10" ht="18.75">
      <c r="A4" s="33" t="s">
        <v>524</v>
      </c>
    </row>
    <row r="6" spans="1:10" ht="18.75">
      <c r="A6" s="41" t="s">
        <v>1</v>
      </c>
      <c r="H6" s="34" t="s">
        <v>25</v>
      </c>
    </row>
    <row r="7" spans="1:10" ht="47.25">
      <c r="A7" s="42" t="s">
        <v>2</v>
      </c>
      <c r="B7" s="43" t="s">
        <v>3</v>
      </c>
      <c r="C7" s="43" t="s">
        <v>4</v>
      </c>
      <c r="D7" s="43" t="s">
        <v>5</v>
      </c>
      <c r="E7" s="43" t="s">
        <v>6</v>
      </c>
      <c r="F7" s="43" t="s">
        <v>7</v>
      </c>
      <c r="G7" s="43" t="s">
        <v>8</v>
      </c>
      <c r="H7" s="43" t="s">
        <v>9</v>
      </c>
    </row>
    <row r="8" spans="1:10" ht="18" customHeight="1">
      <c r="A8" s="37"/>
      <c r="B8" s="44"/>
      <c r="C8" s="39"/>
      <c r="D8" s="39"/>
      <c r="E8" s="39"/>
      <c r="F8" s="39"/>
      <c r="G8" s="39"/>
      <c r="H8" s="39"/>
    </row>
    <row r="9" spans="1:10" ht="18" customHeight="1">
      <c r="A9" s="37"/>
      <c r="B9" s="44"/>
      <c r="C9" s="39"/>
      <c r="D9" s="39"/>
      <c r="E9" s="39"/>
      <c r="F9" s="39"/>
      <c r="G9" s="39"/>
      <c r="H9" s="39"/>
    </row>
    <row r="10" spans="1:10" ht="18" customHeight="1">
      <c r="A10" s="45" t="s">
        <v>10</v>
      </c>
      <c r="B10" s="44"/>
      <c r="C10" s="39"/>
      <c r="D10" s="39"/>
      <c r="E10" s="39"/>
      <c r="F10" s="39"/>
      <c r="G10" s="39"/>
      <c r="H10" s="39"/>
    </row>
    <row r="12" spans="1:10" ht="18.75">
      <c r="A12" s="41" t="s">
        <v>384</v>
      </c>
      <c r="J12" s="34" t="s">
        <v>25</v>
      </c>
    </row>
    <row r="13" spans="1:10" ht="47.25">
      <c r="A13" s="42" t="s">
        <v>11</v>
      </c>
      <c r="B13" s="43" t="s">
        <v>12</v>
      </c>
      <c r="C13" s="43" t="s">
        <v>13</v>
      </c>
      <c r="D13" s="43" t="s">
        <v>14</v>
      </c>
      <c r="E13" s="43" t="s">
        <v>15</v>
      </c>
      <c r="F13" s="43" t="s">
        <v>16</v>
      </c>
      <c r="G13" s="43" t="s">
        <v>17</v>
      </c>
      <c r="H13" s="43" t="s">
        <v>18</v>
      </c>
      <c r="I13" s="43" t="s">
        <v>19</v>
      </c>
      <c r="J13" s="43" t="s">
        <v>9</v>
      </c>
    </row>
    <row r="14" spans="1:10" ht="18" customHeight="1">
      <c r="A14" s="37" t="s">
        <v>474</v>
      </c>
      <c r="B14" s="39">
        <v>100000000</v>
      </c>
      <c r="C14" s="39">
        <v>1249957443</v>
      </c>
      <c r="D14" s="39">
        <v>451735624</v>
      </c>
      <c r="E14" s="39">
        <v>798221819</v>
      </c>
      <c r="F14" s="39">
        <v>300000000</v>
      </c>
      <c r="G14" s="46">
        <v>0.33333333333333331</v>
      </c>
      <c r="H14" s="39">
        <v>266073940</v>
      </c>
      <c r="I14" s="39" t="s">
        <v>24</v>
      </c>
      <c r="J14" s="39">
        <v>100000000</v>
      </c>
    </row>
    <row r="15" spans="1:10" ht="18" customHeight="1">
      <c r="A15" s="45" t="s">
        <v>10</v>
      </c>
      <c r="B15" s="39">
        <v>100000000</v>
      </c>
      <c r="C15" s="39">
        <v>1249957443</v>
      </c>
      <c r="D15" s="39">
        <v>451735624</v>
      </c>
      <c r="E15" s="39">
        <v>798221819</v>
      </c>
      <c r="F15" s="39">
        <v>300000000</v>
      </c>
      <c r="G15" s="47"/>
      <c r="H15" s="39">
        <v>266073940</v>
      </c>
      <c r="I15" s="39" t="s">
        <v>24</v>
      </c>
      <c r="J15" s="39">
        <v>100000000</v>
      </c>
    </row>
    <row r="17" spans="1:11" ht="18.75">
      <c r="A17" s="41" t="s">
        <v>20</v>
      </c>
      <c r="K17" s="34" t="s">
        <v>25</v>
      </c>
    </row>
    <row r="18" spans="1:11" ht="47.25">
      <c r="A18" s="42" t="s">
        <v>11</v>
      </c>
      <c r="B18" s="43" t="s">
        <v>21</v>
      </c>
      <c r="C18" s="43" t="s">
        <v>13</v>
      </c>
      <c r="D18" s="43" t="s">
        <v>14</v>
      </c>
      <c r="E18" s="43" t="s">
        <v>15</v>
      </c>
      <c r="F18" s="43" t="s">
        <v>16</v>
      </c>
      <c r="G18" s="43" t="s">
        <v>17</v>
      </c>
      <c r="H18" s="43" t="s">
        <v>18</v>
      </c>
      <c r="I18" s="43" t="s">
        <v>22</v>
      </c>
      <c r="J18" s="43" t="s">
        <v>23</v>
      </c>
      <c r="K18" s="43" t="s">
        <v>9</v>
      </c>
    </row>
    <row r="19" spans="1:11" ht="18" customHeight="1">
      <c r="A19" s="37" t="s">
        <v>475</v>
      </c>
      <c r="B19" s="39">
        <v>10000000</v>
      </c>
      <c r="C19" s="39">
        <v>3389526000</v>
      </c>
      <c r="D19" s="39">
        <v>652596000</v>
      </c>
      <c r="E19" s="39">
        <v>2736930000</v>
      </c>
      <c r="F19" s="39">
        <v>480000</v>
      </c>
      <c r="G19" s="48">
        <v>20.833333333333332</v>
      </c>
      <c r="H19" s="39">
        <v>57019375000</v>
      </c>
      <c r="I19" s="39" t="s">
        <v>24</v>
      </c>
      <c r="J19" s="39">
        <v>10000000</v>
      </c>
      <c r="K19" s="39">
        <v>10000000</v>
      </c>
    </row>
    <row r="20" spans="1:11" ht="18" customHeight="1">
      <c r="A20" s="37" t="s">
        <v>476</v>
      </c>
      <c r="B20" s="39">
        <v>800000</v>
      </c>
      <c r="C20" s="39">
        <v>1442665000</v>
      </c>
      <c r="D20" s="39">
        <v>64201000</v>
      </c>
      <c r="E20" s="39">
        <v>1378464000</v>
      </c>
      <c r="F20" s="39">
        <v>200000</v>
      </c>
      <c r="G20" s="48">
        <v>4</v>
      </c>
      <c r="H20" s="39">
        <v>5513856000</v>
      </c>
      <c r="I20" s="39" t="s">
        <v>24</v>
      </c>
      <c r="J20" s="39">
        <v>800000</v>
      </c>
      <c r="K20" s="39">
        <v>800000</v>
      </c>
    </row>
    <row r="21" spans="1:11" ht="18" customHeight="1">
      <c r="A21" s="37" t="s">
        <v>477</v>
      </c>
      <c r="B21" s="39">
        <v>5500000</v>
      </c>
      <c r="C21" s="39">
        <v>525583585</v>
      </c>
      <c r="D21" s="39">
        <v>14729767</v>
      </c>
      <c r="E21" s="39">
        <v>510853818</v>
      </c>
      <c r="F21" s="39">
        <v>220000000</v>
      </c>
      <c r="G21" s="48">
        <v>2.5000000000000001E-2</v>
      </c>
      <c r="H21" s="39">
        <v>12771345</v>
      </c>
      <c r="I21" s="39" t="s">
        <v>24</v>
      </c>
      <c r="J21" s="39">
        <v>5500000</v>
      </c>
      <c r="K21" s="39">
        <v>5500000</v>
      </c>
    </row>
    <row r="22" spans="1:11" ht="18" customHeight="1">
      <c r="A22" s="37" t="s">
        <v>478</v>
      </c>
      <c r="B22" s="39">
        <v>4670000</v>
      </c>
      <c r="C22" s="39">
        <v>186295822000</v>
      </c>
      <c r="D22" s="39">
        <v>40381365000</v>
      </c>
      <c r="E22" s="39">
        <v>145914457000</v>
      </c>
      <c r="F22" s="39">
        <v>102364104000</v>
      </c>
      <c r="G22" s="48">
        <v>4.562146121066033E-5</v>
      </c>
      <c r="H22" s="39">
        <v>6656831</v>
      </c>
      <c r="I22" s="39" t="s">
        <v>24</v>
      </c>
      <c r="J22" s="39">
        <v>4670000</v>
      </c>
      <c r="K22" s="39">
        <v>4670000</v>
      </c>
    </row>
    <row r="23" spans="1:11" ht="18" customHeight="1">
      <c r="A23" s="37" t="s">
        <v>479</v>
      </c>
      <c r="B23" s="39">
        <v>500000</v>
      </c>
      <c r="C23" s="49" t="s">
        <v>24</v>
      </c>
      <c r="D23" s="49" t="s">
        <v>24</v>
      </c>
      <c r="E23" s="49" t="s">
        <v>24</v>
      </c>
      <c r="F23" s="49" t="s">
        <v>24</v>
      </c>
      <c r="G23" s="48">
        <v>0</v>
      </c>
      <c r="H23" s="39">
        <v>500000</v>
      </c>
      <c r="I23" s="39" t="s">
        <v>24</v>
      </c>
      <c r="J23" s="39">
        <v>500000</v>
      </c>
      <c r="K23" s="39">
        <v>500000</v>
      </c>
    </row>
    <row r="24" spans="1:11" ht="18" customHeight="1">
      <c r="A24" s="37" t="s">
        <v>480</v>
      </c>
      <c r="B24" s="39">
        <v>210000</v>
      </c>
      <c r="C24" s="39">
        <v>422975961</v>
      </c>
      <c r="D24" s="39">
        <v>49550203</v>
      </c>
      <c r="E24" s="39">
        <v>373425758</v>
      </c>
      <c r="F24" s="39">
        <v>369583946</v>
      </c>
      <c r="G24" s="48">
        <v>5.6820649888293575E-4</v>
      </c>
      <c r="H24" s="39">
        <v>212183</v>
      </c>
      <c r="I24" s="39" t="s">
        <v>24</v>
      </c>
      <c r="J24" s="39">
        <v>210000</v>
      </c>
      <c r="K24" s="39">
        <v>210000</v>
      </c>
    </row>
    <row r="25" spans="1:11" ht="18" customHeight="1">
      <c r="A25" s="37" t="s">
        <v>481</v>
      </c>
      <c r="B25" s="39">
        <v>350000</v>
      </c>
      <c r="C25" s="39">
        <v>4562848165</v>
      </c>
      <c r="D25" s="39">
        <v>273150610</v>
      </c>
      <c r="E25" s="39">
        <v>4289697555</v>
      </c>
      <c r="F25" s="39">
        <v>3052920000</v>
      </c>
      <c r="G25" s="48">
        <v>1.1464434050024239E-4</v>
      </c>
      <c r="H25" s="39">
        <v>491790</v>
      </c>
      <c r="I25" s="39" t="s">
        <v>24</v>
      </c>
      <c r="J25" s="39">
        <v>350000</v>
      </c>
      <c r="K25" s="39">
        <v>350000</v>
      </c>
    </row>
    <row r="26" spans="1:11" ht="18" customHeight="1">
      <c r="A26" s="38" t="s">
        <v>525</v>
      </c>
      <c r="B26" s="39">
        <v>80000</v>
      </c>
      <c r="C26" s="39">
        <v>234322470</v>
      </c>
      <c r="D26" s="39">
        <v>17280843</v>
      </c>
      <c r="E26" s="39">
        <v>217041627</v>
      </c>
      <c r="F26" s="39">
        <v>132660000</v>
      </c>
      <c r="G26" s="48">
        <v>6.0304537916478212E-4</v>
      </c>
      <c r="H26" s="39">
        <v>130886</v>
      </c>
      <c r="I26" s="39" t="s">
        <v>24</v>
      </c>
      <c r="J26" s="39">
        <v>80000</v>
      </c>
      <c r="K26" s="39">
        <v>80000</v>
      </c>
    </row>
    <row r="27" spans="1:11" ht="18" customHeight="1">
      <c r="A27" s="37" t="s">
        <v>482</v>
      </c>
      <c r="B27" s="39">
        <v>1140000</v>
      </c>
      <c r="C27" s="39">
        <v>1598059073</v>
      </c>
      <c r="D27" s="39">
        <v>14747180</v>
      </c>
      <c r="E27" s="39">
        <v>1583311893</v>
      </c>
      <c r="F27" s="39">
        <v>1500039402</v>
      </c>
      <c r="G27" s="48">
        <v>7.5998003684439217E-4</v>
      </c>
      <c r="H27" s="39">
        <v>1203285</v>
      </c>
      <c r="I27" s="39" t="s">
        <v>24</v>
      </c>
      <c r="J27" s="39">
        <v>1140000</v>
      </c>
      <c r="K27" s="39">
        <v>1140000</v>
      </c>
    </row>
    <row r="28" spans="1:11" ht="18" customHeight="1">
      <c r="A28" s="37" t="s">
        <v>483</v>
      </c>
      <c r="B28" s="39">
        <v>3200000</v>
      </c>
      <c r="C28" s="39">
        <v>24346700000000</v>
      </c>
      <c r="D28" s="39">
        <v>24022803000000</v>
      </c>
      <c r="E28" s="39">
        <v>323897000000</v>
      </c>
      <c r="F28" s="39">
        <v>16602000000</v>
      </c>
      <c r="G28" s="48">
        <v>1.9274786170340923E-4</v>
      </c>
      <c r="H28" s="39">
        <v>62430454</v>
      </c>
      <c r="I28" s="39" t="s">
        <v>24</v>
      </c>
      <c r="J28" s="39">
        <v>3200000</v>
      </c>
      <c r="K28" s="49" t="s">
        <v>24</v>
      </c>
    </row>
    <row r="29" spans="1:11" ht="18" customHeight="1">
      <c r="A29" s="45" t="s">
        <v>10</v>
      </c>
      <c r="B29" s="39">
        <v>26450000</v>
      </c>
      <c r="C29" s="39">
        <v>24545171802254</v>
      </c>
      <c r="D29" s="39">
        <v>24064270620603</v>
      </c>
      <c r="E29" s="39">
        <v>480901181651</v>
      </c>
      <c r="F29" s="39">
        <v>124241987348</v>
      </c>
      <c r="G29" s="47"/>
      <c r="H29" s="39">
        <v>62617627774</v>
      </c>
      <c r="I29" s="39" t="s">
        <v>24</v>
      </c>
      <c r="J29" s="39">
        <v>26450000</v>
      </c>
      <c r="K29" s="39">
        <v>23250000</v>
      </c>
    </row>
  </sheetData>
  <phoneticPr fontId="4"/>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heetViews>
  <sheetFormatPr defaultColWidth="8.875" defaultRowHeight="15.75"/>
  <cols>
    <col min="1" max="1" width="22.875" style="14" customWidth="1"/>
    <col min="2" max="7" width="17.875" style="14" customWidth="1"/>
    <col min="8" max="16384" width="8.875" style="14"/>
  </cols>
  <sheetData>
    <row r="1" spans="1:10" ht="30">
      <c r="A1" s="1" t="s">
        <v>32</v>
      </c>
    </row>
    <row r="2" spans="1:10" ht="18.75">
      <c r="A2" s="33" t="s">
        <v>393</v>
      </c>
    </row>
    <row r="3" spans="1:10" ht="18.75">
      <c r="A3" s="33" t="s">
        <v>490</v>
      </c>
    </row>
    <row r="4" spans="1:10" ht="18.75">
      <c r="A4" s="33" t="s">
        <v>524</v>
      </c>
      <c r="B4" s="33"/>
      <c r="C4" s="33"/>
      <c r="D4" s="33"/>
      <c r="E4" s="33"/>
      <c r="F4" s="33"/>
      <c r="G4" s="33"/>
      <c r="H4" s="33"/>
      <c r="I4" s="33"/>
      <c r="J4" s="33"/>
    </row>
    <row r="5" spans="1:10" ht="18.75">
      <c r="G5" s="34" t="s">
        <v>25</v>
      </c>
    </row>
    <row r="6" spans="1:10" ht="31.5">
      <c r="A6" s="42" t="s">
        <v>26</v>
      </c>
      <c r="B6" s="42" t="s">
        <v>27</v>
      </c>
      <c r="C6" s="42" t="s">
        <v>28</v>
      </c>
      <c r="D6" s="42" t="s">
        <v>29</v>
      </c>
      <c r="E6" s="42" t="s">
        <v>30</v>
      </c>
      <c r="F6" s="43" t="s">
        <v>31</v>
      </c>
      <c r="G6" s="43" t="s">
        <v>9</v>
      </c>
    </row>
    <row r="7" spans="1:10" ht="18" customHeight="1">
      <c r="A7" s="37" t="s">
        <v>394</v>
      </c>
      <c r="B7" s="39">
        <v>1681185219</v>
      </c>
      <c r="C7" s="39" t="s">
        <v>24</v>
      </c>
      <c r="D7" s="39" t="s">
        <v>24</v>
      </c>
      <c r="E7" s="39" t="s">
        <v>24</v>
      </c>
      <c r="F7" s="39">
        <v>1681185219</v>
      </c>
      <c r="G7" s="39" t="s">
        <v>24</v>
      </c>
    </row>
    <row r="8" spans="1:10" ht="18" customHeight="1">
      <c r="A8" s="37" t="s">
        <v>395</v>
      </c>
      <c r="B8" s="39">
        <v>11112670</v>
      </c>
      <c r="C8" s="39" t="s">
        <v>24</v>
      </c>
      <c r="D8" s="39" t="s">
        <v>24</v>
      </c>
      <c r="E8" s="39" t="s">
        <v>24</v>
      </c>
      <c r="F8" s="39">
        <v>11112670</v>
      </c>
      <c r="G8" s="39" t="s">
        <v>24</v>
      </c>
    </row>
    <row r="9" spans="1:10" ht="18" customHeight="1">
      <c r="A9" s="37" t="s">
        <v>449</v>
      </c>
      <c r="B9" s="39">
        <v>23999442</v>
      </c>
      <c r="C9" s="39" t="s">
        <v>24</v>
      </c>
      <c r="D9" s="39" t="s">
        <v>24</v>
      </c>
      <c r="E9" s="39" t="s">
        <v>24</v>
      </c>
      <c r="F9" s="39">
        <v>23999442</v>
      </c>
      <c r="G9" s="39" t="s">
        <v>24</v>
      </c>
    </row>
    <row r="10" spans="1:10" ht="18" customHeight="1">
      <c r="A10" s="37" t="s">
        <v>450</v>
      </c>
      <c r="B10" s="39">
        <v>19642667</v>
      </c>
      <c r="C10" s="39" t="s">
        <v>24</v>
      </c>
      <c r="D10" s="39" t="s">
        <v>24</v>
      </c>
      <c r="E10" s="39" t="s">
        <v>24</v>
      </c>
      <c r="F10" s="39">
        <v>19642667</v>
      </c>
      <c r="G10" s="39" t="s">
        <v>24</v>
      </c>
    </row>
    <row r="11" spans="1:10" ht="18" customHeight="1">
      <c r="A11" s="37" t="s">
        <v>451</v>
      </c>
      <c r="B11" s="39">
        <v>18865401</v>
      </c>
      <c r="C11" s="39" t="s">
        <v>24</v>
      </c>
      <c r="D11" s="39" t="s">
        <v>24</v>
      </c>
      <c r="E11" s="39" t="s">
        <v>24</v>
      </c>
      <c r="F11" s="39">
        <v>18865401</v>
      </c>
      <c r="G11" s="39" t="s">
        <v>24</v>
      </c>
    </row>
    <row r="12" spans="1:10" ht="18" customHeight="1">
      <c r="A12" s="37" t="s">
        <v>452</v>
      </c>
      <c r="B12" s="39">
        <v>2000000</v>
      </c>
      <c r="C12" s="39" t="s">
        <v>24</v>
      </c>
      <c r="D12" s="39" t="s">
        <v>24</v>
      </c>
      <c r="E12" s="39" t="s">
        <v>24</v>
      </c>
      <c r="F12" s="39">
        <v>2000000</v>
      </c>
      <c r="G12" s="39" t="s">
        <v>24</v>
      </c>
    </row>
    <row r="13" spans="1:10" ht="18" customHeight="1">
      <c r="A13" s="37" t="s">
        <v>453</v>
      </c>
      <c r="B13" s="39">
        <v>77171389</v>
      </c>
      <c r="C13" s="39" t="s">
        <v>24</v>
      </c>
      <c r="D13" s="39" t="s">
        <v>24</v>
      </c>
      <c r="E13" s="39" t="s">
        <v>24</v>
      </c>
      <c r="F13" s="39">
        <v>77171389</v>
      </c>
      <c r="G13" s="39" t="s">
        <v>24</v>
      </c>
    </row>
    <row r="14" spans="1:10" ht="18" customHeight="1">
      <c r="A14" s="37" t="s">
        <v>454</v>
      </c>
      <c r="B14" s="39">
        <v>232077020</v>
      </c>
      <c r="C14" s="39" t="s">
        <v>24</v>
      </c>
      <c r="D14" s="39" t="s">
        <v>24</v>
      </c>
      <c r="E14" s="39" t="s">
        <v>24</v>
      </c>
      <c r="F14" s="39">
        <v>232077020</v>
      </c>
      <c r="G14" s="39" t="s">
        <v>24</v>
      </c>
    </row>
    <row r="15" spans="1:10" ht="18" customHeight="1">
      <c r="A15" s="37" t="s">
        <v>455</v>
      </c>
      <c r="B15" s="39">
        <v>5501</v>
      </c>
      <c r="C15" s="39" t="s">
        <v>24</v>
      </c>
      <c r="D15" s="39" t="s">
        <v>24</v>
      </c>
      <c r="E15" s="39" t="s">
        <v>24</v>
      </c>
      <c r="F15" s="39">
        <v>5501</v>
      </c>
      <c r="G15" s="39" t="s">
        <v>24</v>
      </c>
    </row>
    <row r="16" spans="1:10" ht="18" customHeight="1">
      <c r="A16" s="37" t="s">
        <v>484</v>
      </c>
      <c r="B16" s="39">
        <v>2394000</v>
      </c>
      <c r="C16" s="39" t="s">
        <v>24</v>
      </c>
      <c r="D16" s="39" t="s">
        <v>24</v>
      </c>
      <c r="E16" s="39" t="s">
        <v>24</v>
      </c>
      <c r="F16" s="39">
        <v>2394000</v>
      </c>
      <c r="G16" s="39" t="s">
        <v>24</v>
      </c>
    </row>
    <row r="17" spans="1:7" ht="18" customHeight="1">
      <c r="A17" s="37" t="s">
        <v>456</v>
      </c>
      <c r="B17" s="39">
        <v>352757107</v>
      </c>
      <c r="C17" s="39" t="s">
        <v>24</v>
      </c>
      <c r="D17" s="39" t="s">
        <v>24</v>
      </c>
      <c r="E17" s="39" t="s">
        <v>24</v>
      </c>
      <c r="F17" s="39">
        <v>352757107</v>
      </c>
      <c r="G17" s="39" t="s">
        <v>24</v>
      </c>
    </row>
    <row r="18" spans="1:7" ht="18" customHeight="1">
      <c r="A18" s="37" t="s">
        <v>457</v>
      </c>
      <c r="B18" s="39">
        <v>150042516</v>
      </c>
      <c r="C18" s="39" t="s">
        <v>24</v>
      </c>
      <c r="D18" s="39" t="s">
        <v>24</v>
      </c>
      <c r="E18" s="39" t="s">
        <v>24</v>
      </c>
      <c r="F18" s="39">
        <v>150042516</v>
      </c>
      <c r="G18" s="39" t="s">
        <v>24</v>
      </c>
    </row>
    <row r="19" spans="1:7" ht="18" customHeight="1">
      <c r="A19" s="45" t="s">
        <v>10</v>
      </c>
      <c r="B19" s="39">
        <v>2571252932</v>
      </c>
      <c r="C19" s="39" t="s">
        <v>24</v>
      </c>
      <c r="D19" s="39" t="s">
        <v>24</v>
      </c>
      <c r="E19" s="39" t="s">
        <v>24</v>
      </c>
      <c r="F19" s="39">
        <v>2571252932</v>
      </c>
      <c r="G19" s="39" t="s">
        <v>24</v>
      </c>
    </row>
  </sheetData>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sheetViews>
  <sheetFormatPr defaultColWidth="8.875" defaultRowHeight="15.75"/>
  <cols>
    <col min="1" max="1" width="30.875" style="14" customWidth="1"/>
    <col min="2" max="6" width="19.875" style="14" customWidth="1"/>
    <col min="7" max="16384" width="8.875" style="14"/>
  </cols>
  <sheetData>
    <row r="1" spans="1:6" ht="30">
      <c r="A1" s="1" t="s">
        <v>33</v>
      </c>
    </row>
    <row r="2" spans="1:6" ht="18.75">
      <c r="A2" s="33" t="s">
        <v>393</v>
      </c>
    </row>
    <row r="3" spans="1:6" ht="18.75">
      <c r="A3" s="33" t="s">
        <v>490</v>
      </c>
    </row>
    <row r="4" spans="1:6" s="33" customFormat="1" ht="18.75">
      <c r="A4" s="33" t="s">
        <v>524</v>
      </c>
    </row>
    <row r="5" spans="1:6" ht="18.75">
      <c r="F5" s="34" t="s">
        <v>25</v>
      </c>
    </row>
    <row r="6" spans="1:6" ht="22.5" customHeight="1">
      <c r="A6" s="78" t="s">
        <v>34</v>
      </c>
      <c r="B6" s="78" t="s">
        <v>35</v>
      </c>
      <c r="C6" s="78"/>
      <c r="D6" s="78" t="s">
        <v>36</v>
      </c>
      <c r="E6" s="78"/>
      <c r="F6" s="79" t="s">
        <v>37</v>
      </c>
    </row>
    <row r="7" spans="1:6" ht="31.5">
      <c r="A7" s="78"/>
      <c r="B7" s="42" t="s">
        <v>38</v>
      </c>
      <c r="C7" s="43" t="s">
        <v>39</v>
      </c>
      <c r="D7" s="42" t="s">
        <v>38</v>
      </c>
      <c r="E7" s="43" t="s">
        <v>39</v>
      </c>
      <c r="F7" s="78"/>
    </row>
    <row r="8" spans="1:6" ht="18" customHeight="1">
      <c r="A8" s="37" t="s">
        <v>396</v>
      </c>
      <c r="B8" s="39">
        <v>1293339</v>
      </c>
      <c r="C8" s="39" t="s">
        <v>24</v>
      </c>
      <c r="D8" s="39">
        <v>852205</v>
      </c>
      <c r="E8" s="39" t="s">
        <v>24</v>
      </c>
      <c r="F8" s="39">
        <v>2145544</v>
      </c>
    </row>
    <row r="9" spans="1:6" ht="18" customHeight="1">
      <c r="A9" s="37" t="s">
        <v>397</v>
      </c>
      <c r="B9" s="39">
        <v>806138</v>
      </c>
      <c r="C9" s="39" t="s">
        <v>24</v>
      </c>
      <c r="D9" s="39">
        <v>314163</v>
      </c>
      <c r="E9" s="39" t="s">
        <v>24</v>
      </c>
      <c r="F9" s="39">
        <v>1120301</v>
      </c>
    </row>
    <row r="10" spans="1:6" ht="18" customHeight="1">
      <c r="A10" s="45" t="s">
        <v>10</v>
      </c>
      <c r="B10" s="39">
        <v>2099477</v>
      </c>
      <c r="C10" s="39" t="s">
        <v>24</v>
      </c>
      <c r="D10" s="39">
        <v>1166368</v>
      </c>
      <c r="E10" s="39" t="s">
        <v>24</v>
      </c>
      <c r="F10" s="39">
        <v>3265845</v>
      </c>
    </row>
  </sheetData>
  <mergeCells count="4">
    <mergeCell ref="A6:A7"/>
    <mergeCell ref="B6:C6"/>
    <mergeCell ref="D6:E6"/>
    <mergeCell ref="F6:F7"/>
  </mergeCells>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8"/>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45</v>
      </c>
    </row>
    <row r="2" spans="1:3" ht="18.75">
      <c r="A2" s="33" t="s">
        <v>393</v>
      </c>
    </row>
    <row r="3" spans="1:3" ht="18.75">
      <c r="A3" s="33" t="s">
        <v>490</v>
      </c>
    </row>
    <row r="4" spans="1:3" s="33" customFormat="1" ht="18.75">
      <c r="A4" s="33" t="s">
        <v>524</v>
      </c>
    </row>
    <row r="5" spans="1:3" ht="18.75">
      <c r="C5" s="34" t="s">
        <v>25</v>
      </c>
    </row>
    <row r="6" spans="1:3" ht="22.5" customHeight="1">
      <c r="A6" s="42" t="s">
        <v>34</v>
      </c>
      <c r="B6" s="42" t="s">
        <v>38</v>
      </c>
      <c r="C6" s="42" t="s">
        <v>41</v>
      </c>
    </row>
    <row r="7" spans="1:3" ht="18" customHeight="1">
      <c r="A7" s="37" t="s">
        <v>42</v>
      </c>
      <c r="B7" s="39"/>
      <c r="C7" s="39"/>
    </row>
    <row r="8" spans="1:3" ht="18" customHeight="1">
      <c r="A8" s="37" t="s">
        <v>458</v>
      </c>
      <c r="B8" s="39">
        <v>165366439</v>
      </c>
      <c r="C8" s="39">
        <v>6717540</v>
      </c>
    </row>
    <row r="9" spans="1:3" ht="18" customHeight="1">
      <c r="A9" s="37"/>
      <c r="B9" s="39"/>
      <c r="C9" s="39"/>
    </row>
    <row r="10" spans="1:3" ht="18" customHeight="1" thickBot="1">
      <c r="A10" s="50" t="s">
        <v>43</v>
      </c>
      <c r="B10" s="51">
        <v>165366439</v>
      </c>
      <c r="C10" s="51">
        <v>6717540</v>
      </c>
    </row>
    <row r="11" spans="1:3" ht="18" customHeight="1" thickTop="1">
      <c r="A11" s="37" t="s">
        <v>44</v>
      </c>
      <c r="B11" s="39"/>
      <c r="C11" s="39"/>
    </row>
    <row r="12" spans="1:3" ht="18" customHeight="1">
      <c r="A12" s="37" t="s">
        <v>403</v>
      </c>
      <c r="B12" s="39">
        <v>101027524</v>
      </c>
      <c r="C12" s="39">
        <v>13041427</v>
      </c>
    </row>
    <row r="13" spans="1:3" ht="18" customHeight="1">
      <c r="A13" s="37" t="s">
        <v>404</v>
      </c>
      <c r="B13" s="39">
        <v>4107315</v>
      </c>
      <c r="C13" s="39">
        <v>530205</v>
      </c>
    </row>
    <row r="14" spans="1:3" ht="18" customHeight="1">
      <c r="A14" s="37" t="s">
        <v>405</v>
      </c>
      <c r="B14" s="39">
        <v>100831313</v>
      </c>
      <c r="C14" s="39">
        <v>13016098</v>
      </c>
    </row>
    <row r="15" spans="1:3" ht="18" customHeight="1">
      <c r="A15" s="37" t="s">
        <v>406</v>
      </c>
      <c r="B15" s="39">
        <v>5103324</v>
      </c>
      <c r="C15" s="39">
        <v>658777</v>
      </c>
    </row>
    <row r="16" spans="1:3" ht="18" customHeight="1">
      <c r="A16" s="37" t="s">
        <v>407</v>
      </c>
      <c r="B16" s="39">
        <v>12973779</v>
      </c>
      <c r="C16" s="39">
        <v>1674757</v>
      </c>
    </row>
    <row r="17" spans="1:3" ht="18" customHeight="1">
      <c r="A17" s="37" t="s">
        <v>408</v>
      </c>
      <c r="B17" s="39">
        <v>2309020</v>
      </c>
      <c r="C17" s="39">
        <v>86186</v>
      </c>
    </row>
    <row r="18" spans="1:3" ht="18" customHeight="1">
      <c r="A18" s="37" t="s">
        <v>409</v>
      </c>
      <c r="B18" s="39">
        <v>14986855</v>
      </c>
      <c r="C18" s="39">
        <v>559399</v>
      </c>
    </row>
    <row r="19" spans="1:3" ht="18" customHeight="1">
      <c r="A19" s="37" t="s">
        <v>410</v>
      </c>
      <c r="B19" s="39">
        <v>14469225</v>
      </c>
      <c r="C19" s="39">
        <v>540078</v>
      </c>
    </row>
    <row r="20" spans="1:3" ht="18" customHeight="1">
      <c r="A20" s="52" t="s">
        <v>411</v>
      </c>
      <c r="B20" s="53">
        <v>45924</v>
      </c>
      <c r="C20" s="53">
        <v>7245</v>
      </c>
    </row>
    <row r="21" spans="1:3" ht="18" customHeight="1">
      <c r="A21" s="52" t="s">
        <v>412</v>
      </c>
      <c r="B21" s="53">
        <v>235117369</v>
      </c>
      <c r="C21" s="53">
        <v>31999759</v>
      </c>
    </row>
    <row r="22" spans="1:3" ht="18" customHeight="1">
      <c r="A22" s="52" t="s">
        <v>413</v>
      </c>
      <c r="B22" s="53">
        <v>17878903</v>
      </c>
      <c r="C22" s="53">
        <v>3913048</v>
      </c>
    </row>
    <row r="23" spans="1:3" ht="18" customHeight="1">
      <c r="A23" s="52" t="s">
        <v>414</v>
      </c>
      <c r="B23" s="53">
        <v>6427060</v>
      </c>
      <c r="C23" s="53">
        <v>351984</v>
      </c>
    </row>
    <row r="24" spans="1:3" ht="18" customHeight="1">
      <c r="A24" s="52"/>
      <c r="B24" s="53"/>
      <c r="C24" s="53"/>
    </row>
    <row r="25" spans="1:3" ht="18" customHeight="1">
      <c r="A25" s="52"/>
      <c r="B25" s="53"/>
      <c r="C25" s="53"/>
    </row>
    <row r="26" spans="1:3" ht="18" customHeight="1">
      <c r="A26" s="52"/>
      <c r="B26" s="53"/>
      <c r="C26" s="53"/>
    </row>
    <row r="27" spans="1:3" ht="18" customHeight="1" thickBot="1">
      <c r="A27" s="50" t="s">
        <v>43</v>
      </c>
      <c r="B27" s="51">
        <v>515277611</v>
      </c>
      <c r="C27" s="51">
        <v>66378963</v>
      </c>
    </row>
    <row r="28" spans="1:3" ht="18" customHeight="1" thickTop="1">
      <c r="A28" s="45" t="s">
        <v>10</v>
      </c>
      <c r="B28" s="39">
        <v>680644050</v>
      </c>
      <c r="C28" s="39">
        <v>73096503</v>
      </c>
    </row>
  </sheetData>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40</v>
      </c>
    </row>
    <row r="2" spans="1:3" ht="18.75">
      <c r="A2" s="33" t="s">
        <v>393</v>
      </c>
    </row>
    <row r="3" spans="1:3" ht="18.75">
      <c r="A3" s="33" t="s">
        <v>490</v>
      </c>
    </row>
    <row r="4" spans="1:3" s="33" customFormat="1" ht="18.75">
      <c r="A4" s="33" t="s">
        <v>524</v>
      </c>
    </row>
    <row r="5" spans="1:3" ht="18.75">
      <c r="C5" s="34" t="s">
        <v>25</v>
      </c>
    </row>
    <row r="6" spans="1:3" ht="22.5" customHeight="1">
      <c r="A6" s="42" t="s">
        <v>34</v>
      </c>
      <c r="B6" s="42" t="s">
        <v>38</v>
      </c>
      <c r="C6" s="42" t="s">
        <v>41</v>
      </c>
    </row>
    <row r="7" spans="1:3" ht="18" customHeight="1">
      <c r="A7" s="37" t="s">
        <v>42</v>
      </c>
      <c r="B7" s="39"/>
      <c r="C7" s="39"/>
    </row>
    <row r="8" spans="1:3" ht="18" customHeight="1">
      <c r="A8" s="37"/>
      <c r="B8" s="39"/>
      <c r="C8" s="39"/>
    </row>
    <row r="9" spans="1:3" ht="18" customHeight="1">
      <c r="A9" s="37"/>
      <c r="B9" s="39"/>
      <c r="C9" s="39"/>
    </row>
    <row r="10" spans="1:3" ht="18" customHeight="1" thickBot="1">
      <c r="A10" s="50" t="s">
        <v>43</v>
      </c>
      <c r="B10" s="51" t="s">
        <v>24</v>
      </c>
      <c r="C10" s="51" t="s">
        <v>24</v>
      </c>
    </row>
    <row r="11" spans="1:3" ht="18" customHeight="1" thickTop="1">
      <c r="A11" s="37" t="s">
        <v>44</v>
      </c>
      <c r="B11" s="39"/>
      <c r="C11" s="39"/>
    </row>
    <row r="12" spans="1:3" ht="18" customHeight="1">
      <c r="A12" s="37" t="s">
        <v>403</v>
      </c>
      <c r="B12" s="39">
        <v>61031770</v>
      </c>
      <c r="C12" s="39">
        <v>7878461</v>
      </c>
    </row>
    <row r="13" spans="1:3" ht="18" customHeight="1">
      <c r="A13" s="37" t="s">
        <v>404</v>
      </c>
      <c r="B13" s="39">
        <v>1559707</v>
      </c>
      <c r="C13" s="39">
        <v>201339</v>
      </c>
    </row>
    <row r="14" spans="1:3" ht="18" customHeight="1">
      <c r="A14" s="37" t="s">
        <v>405</v>
      </c>
      <c r="B14" s="39">
        <v>47059606</v>
      </c>
      <c r="C14" s="39">
        <v>6074824</v>
      </c>
    </row>
    <row r="15" spans="1:3" ht="18" customHeight="1">
      <c r="A15" s="37" t="s">
        <v>406</v>
      </c>
      <c r="B15" s="39">
        <v>2995700</v>
      </c>
      <c r="C15" s="39">
        <v>386709</v>
      </c>
    </row>
    <row r="16" spans="1:3" ht="18" customHeight="1">
      <c r="A16" s="37" t="s">
        <v>407</v>
      </c>
      <c r="B16" s="39">
        <v>5584294</v>
      </c>
      <c r="C16" s="39">
        <v>720865</v>
      </c>
    </row>
    <row r="17" spans="1:3" ht="18" customHeight="1">
      <c r="A17" s="37" t="s">
        <v>408</v>
      </c>
      <c r="B17" s="39">
        <v>891090</v>
      </c>
      <c r="C17" s="39">
        <v>33261</v>
      </c>
    </row>
    <row r="18" spans="1:3" ht="18" customHeight="1">
      <c r="A18" s="37" t="s">
        <v>409</v>
      </c>
      <c r="B18" s="39">
        <v>2500800</v>
      </c>
      <c r="C18" s="39">
        <v>93345</v>
      </c>
    </row>
    <row r="19" spans="1:3" ht="18" customHeight="1">
      <c r="A19" s="37" t="s">
        <v>410</v>
      </c>
      <c r="B19" s="39">
        <v>3287286</v>
      </c>
      <c r="C19" s="39">
        <v>122701</v>
      </c>
    </row>
    <row r="20" spans="1:3" ht="18" customHeight="1">
      <c r="A20" s="52" t="s">
        <v>411</v>
      </c>
      <c r="B20" s="39">
        <v>127796</v>
      </c>
      <c r="C20" s="39">
        <v>20163</v>
      </c>
    </row>
    <row r="21" spans="1:3" ht="18" customHeight="1">
      <c r="A21" s="52" t="s">
        <v>412</v>
      </c>
      <c r="B21" s="39">
        <v>98930400</v>
      </c>
      <c r="C21" s="39">
        <v>13464548</v>
      </c>
    </row>
    <row r="22" spans="1:3" ht="18" customHeight="1">
      <c r="A22" s="52" t="s">
        <v>413</v>
      </c>
      <c r="B22" s="39">
        <v>8421460</v>
      </c>
      <c r="C22" s="39">
        <v>1843154</v>
      </c>
    </row>
    <row r="23" spans="1:3" ht="18" customHeight="1">
      <c r="A23" s="52" t="s">
        <v>414</v>
      </c>
      <c r="B23" s="39">
        <v>2173320</v>
      </c>
      <c r="C23" s="39">
        <v>119024</v>
      </c>
    </row>
    <row r="24" spans="1:3" ht="18" customHeight="1">
      <c r="A24" s="52" t="s">
        <v>415</v>
      </c>
      <c r="B24" s="39">
        <v>1395081474</v>
      </c>
      <c r="C24" s="39">
        <v>5276945</v>
      </c>
    </row>
    <row r="25" spans="1:3" ht="18" customHeight="1">
      <c r="A25" s="52" t="s">
        <v>416</v>
      </c>
      <c r="B25" s="39">
        <v>38369059</v>
      </c>
      <c r="C25" s="39">
        <v>803634</v>
      </c>
    </row>
    <row r="26" spans="1:3" ht="18" customHeight="1">
      <c r="A26" s="52" t="s">
        <v>417</v>
      </c>
      <c r="B26" s="39">
        <v>174490634</v>
      </c>
      <c r="C26" s="39">
        <v>5776460</v>
      </c>
    </row>
    <row r="27" spans="1:3" ht="18" customHeight="1" thickBot="1">
      <c r="A27" s="50" t="s">
        <v>43</v>
      </c>
      <c r="B27" s="51">
        <v>1842504396</v>
      </c>
      <c r="C27" s="51">
        <v>42815433</v>
      </c>
    </row>
    <row r="28" spans="1:3" ht="18" customHeight="1" thickTop="1">
      <c r="A28" s="45" t="s">
        <v>10</v>
      </c>
      <c r="B28" s="39">
        <v>1842504396</v>
      </c>
      <c r="C28" s="39">
        <v>42815433</v>
      </c>
    </row>
  </sheetData>
  <phoneticPr fontId="4"/>
  <printOptions horizontalCentered="1"/>
  <pageMargins left="0.59055118110236227" right="0.39370078740157483" top="0.39370078740157483" bottom="0.39370078740157483" header="0.19685039370078741" footer="0.1968503937007874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workbookViewId="0"/>
  </sheetViews>
  <sheetFormatPr defaultColWidth="8.875" defaultRowHeight="15.75"/>
  <cols>
    <col min="1" max="1" width="20.875" style="14" customWidth="1"/>
    <col min="2" max="11" width="14.875" style="14" customWidth="1"/>
    <col min="12" max="16384" width="8.875" style="14"/>
  </cols>
  <sheetData>
    <row r="1" spans="1:11" ht="30">
      <c r="A1" s="1" t="s">
        <v>46</v>
      </c>
    </row>
    <row r="2" spans="1:11" ht="18.75">
      <c r="A2" s="33" t="s">
        <v>393</v>
      </c>
    </row>
    <row r="3" spans="1:11" ht="18.75">
      <c r="A3" s="33" t="s">
        <v>490</v>
      </c>
    </row>
    <row r="4" spans="1:11" s="33" customFormat="1" ht="18.75">
      <c r="A4" s="33" t="s">
        <v>524</v>
      </c>
    </row>
    <row r="5" spans="1:11" ht="18.75">
      <c r="K5" s="34" t="s">
        <v>25</v>
      </c>
    </row>
    <row r="6" spans="1:11" ht="22.5" customHeight="1">
      <c r="A6" s="78" t="s">
        <v>26</v>
      </c>
      <c r="B6" s="80" t="s">
        <v>47</v>
      </c>
      <c r="C6" s="54"/>
      <c r="D6" s="78" t="s">
        <v>48</v>
      </c>
      <c r="E6" s="79" t="s">
        <v>49</v>
      </c>
      <c r="F6" s="78" t="s">
        <v>50</v>
      </c>
      <c r="G6" s="79" t="s">
        <v>51</v>
      </c>
      <c r="H6" s="80" t="s">
        <v>52</v>
      </c>
      <c r="I6" s="55"/>
      <c r="J6" s="56"/>
      <c r="K6" s="78" t="s">
        <v>30</v>
      </c>
    </row>
    <row r="7" spans="1:11" ht="22.5" customHeight="1">
      <c r="A7" s="78"/>
      <c r="B7" s="78"/>
      <c r="C7" s="57" t="s">
        <v>53</v>
      </c>
      <c r="D7" s="78"/>
      <c r="E7" s="78"/>
      <c r="F7" s="78"/>
      <c r="G7" s="78"/>
      <c r="H7" s="78"/>
      <c r="I7" s="42" t="s">
        <v>54</v>
      </c>
      <c r="J7" s="42" t="s">
        <v>55</v>
      </c>
      <c r="K7" s="78"/>
    </row>
    <row r="8" spans="1:11" ht="18" customHeight="1">
      <c r="A8" s="58" t="s">
        <v>56</v>
      </c>
      <c r="B8" s="39">
        <v>24178958756</v>
      </c>
      <c r="C8" s="59">
        <v>1915522253</v>
      </c>
      <c r="D8" s="60">
        <v>12090915045</v>
      </c>
      <c r="E8" s="39">
        <v>7099930064</v>
      </c>
      <c r="F8" s="39">
        <v>598175000</v>
      </c>
      <c r="G8" s="39">
        <v>3484697647</v>
      </c>
      <c r="H8" s="39" t="s">
        <v>24</v>
      </c>
      <c r="I8" s="39" t="s">
        <v>24</v>
      </c>
      <c r="J8" s="39" t="s">
        <v>24</v>
      </c>
      <c r="K8" s="39">
        <v>905241000</v>
      </c>
    </row>
    <row r="9" spans="1:11" ht="18" customHeight="1">
      <c r="A9" s="58" t="s">
        <v>57</v>
      </c>
      <c r="B9" s="39">
        <v>1824466703</v>
      </c>
      <c r="C9" s="59">
        <v>169742053</v>
      </c>
      <c r="D9" s="60">
        <v>334067943</v>
      </c>
      <c r="E9" s="39">
        <v>178577760</v>
      </c>
      <c r="F9" s="39">
        <v>49336000</v>
      </c>
      <c r="G9" s="39">
        <v>562841000</v>
      </c>
      <c r="H9" s="39" t="s">
        <v>24</v>
      </c>
      <c r="I9" s="39" t="s">
        <v>24</v>
      </c>
      <c r="J9" s="39" t="s">
        <v>24</v>
      </c>
      <c r="K9" s="39">
        <v>699644000</v>
      </c>
    </row>
    <row r="10" spans="1:11" ht="18" customHeight="1">
      <c r="A10" s="58" t="s">
        <v>58</v>
      </c>
      <c r="B10" s="39">
        <v>50317686</v>
      </c>
      <c r="C10" s="59">
        <v>12718328</v>
      </c>
      <c r="D10" s="60">
        <v>6826686</v>
      </c>
      <c r="E10" s="39" t="s">
        <v>24</v>
      </c>
      <c r="F10" s="39" t="s">
        <v>24</v>
      </c>
      <c r="G10" s="39" t="s">
        <v>24</v>
      </c>
      <c r="H10" s="39" t="s">
        <v>24</v>
      </c>
      <c r="I10" s="39" t="s">
        <v>24</v>
      </c>
      <c r="J10" s="39" t="s">
        <v>24</v>
      </c>
      <c r="K10" s="39">
        <v>43491000</v>
      </c>
    </row>
    <row r="11" spans="1:11" ht="18" customHeight="1">
      <c r="A11" s="58" t="s">
        <v>59</v>
      </c>
      <c r="B11" s="39" t="s">
        <v>24</v>
      </c>
      <c r="C11" s="59" t="s">
        <v>24</v>
      </c>
      <c r="D11" s="60" t="s">
        <v>24</v>
      </c>
      <c r="E11" s="39" t="s">
        <v>24</v>
      </c>
      <c r="F11" s="39" t="s">
        <v>24</v>
      </c>
      <c r="G11" s="39" t="s">
        <v>24</v>
      </c>
      <c r="H11" s="39" t="s">
        <v>24</v>
      </c>
      <c r="I11" s="39" t="s">
        <v>24</v>
      </c>
      <c r="J11" s="39" t="s">
        <v>24</v>
      </c>
      <c r="K11" s="39" t="s">
        <v>24</v>
      </c>
    </row>
    <row r="12" spans="1:11" ht="18" customHeight="1">
      <c r="A12" s="58" t="s">
        <v>60</v>
      </c>
      <c r="B12" s="39">
        <v>1594682994</v>
      </c>
      <c r="C12" s="59">
        <v>109406243</v>
      </c>
      <c r="D12" s="60">
        <v>491391054</v>
      </c>
      <c r="E12" s="39">
        <v>26850000</v>
      </c>
      <c r="F12" s="39">
        <v>140420000</v>
      </c>
      <c r="G12" s="39">
        <v>936021940</v>
      </c>
      <c r="H12" s="39" t="s">
        <v>24</v>
      </c>
      <c r="I12" s="39" t="s">
        <v>24</v>
      </c>
      <c r="J12" s="39" t="s">
        <v>24</v>
      </c>
      <c r="K12" s="39" t="s">
        <v>24</v>
      </c>
    </row>
    <row r="13" spans="1:11" ht="18" customHeight="1">
      <c r="A13" s="58" t="s">
        <v>61</v>
      </c>
      <c r="B13" s="39">
        <v>289532000</v>
      </c>
      <c r="C13" s="59">
        <v>53018000</v>
      </c>
      <c r="D13" s="60" t="s">
        <v>24</v>
      </c>
      <c r="E13" s="39" t="s">
        <v>24</v>
      </c>
      <c r="F13" s="39">
        <v>11876000</v>
      </c>
      <c r="G13" s="39">
        <v>155256000</v>
      </c>
      <c r="H13" s="39" t="s">
        <v>24</v>
      </c>
      <c r="I13" s="39" t="s">
        <v>24</v>
      </c>
      <c r="J13" s="39" t="s">
        <v>24</v>
      </c>
      <c r="K13" s="39">
        <v>122400000</v>
      </c>
    </row>
    <row r="14" spans="1:11" ht="18" customHeight="1">
      <c r="A14" s="58" t="s">
        <v>62</v>
      </c>
      <c r="B14" s="39">
        <v>20419959373</v>
      </c>
      <c r="C14" s="59">
        <v>1570637629</v>
      </c>
      <c r="D14" s="60">
        <v>11258629362</v>
      </c>
      <c r="E14" s="39">
        <v>6894502304</v>
      </c>
      <c r="F14" s="39">
        <v>396543000</v>
      </c>
      <c r="G14" s="39">
        <v>1830578707</v>
      </c>
      <c r="H14" s="39" t="s">
        <v>24</v>
      </c>
      <c r="I14" s="39" t="s">
        <v>24</v>
      </c>
      <c r="J14" s="39" t="s">
        <v>24</v>
      </c>
      <c r="K14" s="39">
        <v>39706000</v>
      </c>
    </row>
    <row r="15" spans="1:11" ht="18" customHeight="1">
      <c r="A15" s="58" t="s">
        <v>63</v>
      </c>
      <c r="B15" s="39">
        <v>11573459958</v>
      </c>
      <c r="C15" s="59">
        <v>841306006</v>
      </c>
      <c r="D15" s="60">
        <v>6163072337</v>
      </c>
      <c r="E15" s="39">
        <v>5410387621</v>
      </c>
      <c r="F15" s="39" t="s">
        <v>24</v>
      </c>
      <c r="G15" s="39" t="s">
        <v>24</v>
      </c>
      <c r="H15" s="39" t="s">
        <v>24</v>
      </c>
      <c r="I15" s="39" t="s">
        <v>24</v>
      </c>
      <c r="J15" s="39" t="s">
        <v>24</v>
      </c>
      <c r="K15" s="39" t="s">
        <v>24</v>
      </c>
    </row>
    <row r="16" spans="1:11" ht="18" customHeight="1">
      <c r="A16" s="58" t="s">
        <v>64</v>
      </c>
      <c r="B16" s="39">
        <v>11345845581</v>
      </c>
      <c r="C16" s="59">
        <v>786333641</v>
      </c>
      <c r="D16" s="60">
        <v>5942996272</v>
      </c>
      <c r="E16" s="39">
        <v>5402849309</v>
      </c>
      <c r="F16" s="39" t="s">
        <v>24</v>
      </c>
      <c r="G16" s="39" t="s">
        <v>24</v>
      </c>
      <c r="H16" s="39" t="s">
        <v>24</v>
      </c>
      <c r="I16" s="39" t="s">
        <v>24</v>
      </c>
      <c r="J16" s="39" t="s">
        <v>24</v>
      </c>
      <c r="K16" s="39" t="s">
        <v>24</v>
      </c>
    </row>
    <row r="17" spans="1:11" ht="18" customHeight="1">
      <c r="A17" s="58" t="s">
        <v>65</v>
      </c>
      <c r="B17" s="39">
        <v>181338015</v>
      </c>
      <c r="C17" s="59">
        <v>48528632</v>
      </c>
      <c r="D17" s="60">
        <v>181338015</v>
      </c>
      <c r="E17" s="39" t="s">
        <v>24</v>
      </c>
      <c r="F17" s="39" t="s">
        <v>24</v>
      </c>
      <c r="G17" s="39" t="s">
        <v>24</v>
      </c>
      <c r="H17" s="39" t="s">
        <v>24</v>
      </c>
      <c r="I17" s="39" t="s">
        <v>24</v>
      </c>
      <c r="J17" s="39" t="s">
        <v>24</v>
      </c>
      <c r="K17" s="39" t="s">
        <v>24</v>
      </c>
    </row>
    <row r="18" spans="1:11" ht="18" customHeight="1">
      <c r="A18" s="58" t="s">
        <v>66</v>
      </c>
      <c r="B18" s="39" t="s">
        <v>24</v>
      </c>
      <c r="C18" s="59" t="s">
        <v>24</v>
      </c>
      <c r="D18" s="60" t="s">
        <v>24</v>
      </c>
      <c r="E18" s="39" t="s">
        <v>24</v>
      </c>
      <c r="F18" s="39" t="s">
        <v>24</v>
      </c>
      <c r="G18" s="39" t="s">
        <v>24</v>
      </c>
      <c r="H18" s="39" t="s">
        <v>24</v>
      </c>
      <c r="I18" s="39" t="s">
        <v>24</v>
      </c>
      <c r="J18" s="39" t="s">
        <v>24</v>
      </c>
      <c r="K18" s="39" t="s">
        <v>24</v>
      </c>
    </row>
    <row r="19" spans="1:11" ht="18" customHeight="1">
      <c r="A19" s="58" t="s">
        <v>62</v>
      </c>
      <c r="B19" s="39">
        <v>46276362</v>
      </c>
      <c r="C19" s="59">
        <v>6443733</v>
      </c>
      <c r="D19" s="60">
        <v>38738050</v>
      </c>
      <c r="E19" s="39">
        <v>7538312</v>
      </c>
      <c r="F19" s="39" t="s">
        <v>24</v>
      </c>
      <c r="G19" s="39" t="s">
        <v>24</v>
      </c>
      <c r="H19" s="39" t="s">
        <v>24</v>
      </c>
      <c r="I19" s="39" t="s">
        <v>24</v>
      </c>
      <c r="J19" s="39" t="s">
        <v>24</v>
      </c>
      <c r="K19" s="39" t="s">
        <v>24</v>
      </c>
    </row>
    <row r="20" spans="1:11" ht="18" customHeight="1">
      <c r="A20" s="58" t="s">
        <v>522</v>
      </c>
      <c r="B20" s="39">
        <v>800000000</v>
      </c>
      <c r="C20" s="59">
        <v>800000000</v>
      </c>
      <c r="D20" s="60" t="s">
        <v>24</v>
      </c>
      <c r="E20" s="39" t="s">
        <v>24</v>
      </c>
      <c r="F20" s="39">
        <v>800000000</v>
      </c>
      <c r="G20" s="39" t="s">
        <v>24</v>
      </c>
      <c r="H20" s="39" t="s">
        <v>24</v>
      </c>
      <c r="I20" s="39" t="s">
        <v>24</v>
      </c>
      <c r="J20" s="39" t="s">
        <v>24</v>
      </c>
      <c r="K20" s="39" t="s">
        <v>24</v>
      </c>
    </row>
    <row r="21" spans="1:11" ht="18" customHeight="1">
      <c r="A21" s="61" t="s">
        <v>67</v>
      </c>
      <c r="B21" s="39">
        <v>36552418714</v>
      </c>
      <c r="C21" s="59">
        <v>3556828259</v>
      </c>
      <c r="D21" s="60">
        <v>18253987382</v>
      </c>
      <c r="E21" s="39">
        <v>12510317685</v>
      </c>
      <c r="F21" s="39">
        <v>1398175000</v>
      </c>
      <c r="G21" s="39">
        <v>3484697647</v>
      </c>
      <c r="H21" s="39" t="s">
        <v>24</v>
      </c>
      <c r="I21" s="39" t="s">
        <v>24</v>
      </c>
      <c r="J21" s="39" t="s">
        <v>24</v>
      </c>
      <c r="K21" s="39">
        <v>905241000</v>
      </c>
    </row>
  </sheetData>
  <mergeCells count="8">
    <mergeCell ref="H6:H7"/>
    <mergeCell ref="K6:K7"/>
    <mergeCell ref="A6:A7"/>
    <mergeCell ref="B6:B7"/>
    <mergeCell ref="D6:D7"/>
    <mergeCell ref="E6:E7"/>
    <mergeCell ref="F6:F7"/>
    <mergeCell ref="G6:G7"/>
  </mergeCells>
  <phoneticPr fontId="4"/>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
  <sheetViews>
    <sheetView workbookViewId="0"/>
  </sheetViews>
  <sheetFormatPr defaultColWidth="8.875" defaultRowHeight="15.75"/>
  <cols>
    <col min="1" max="1" width="22.875" style="14" customWidth="1"/>
    <col min="2" max="9" width="12.875" style="14" customWidth="1"/>
    <col min="10" max="16384" width="8.875" style="14"/>
  </cols>
  <sheetData>
    <row r="1" spans="1:9" ht="30">
      <c r="A1" s="1" t="s">
        <v>68</v>
      </c>
    </row>
    <row r="2" spans="1:9" ht="18.75">
      <c r="A2" s="33" t="s">
        <v>393</v>
      </c>
    </row>
    <row r="3" spans="1:9" ht="18.75">
      <c r="A3" s="33" t="s">
        <v>490</v>
      </c>
    </row>
    <row r="4" spans="1:9" s="33" customFormat="1" ht="18.75">
      <c r="A4" s="33" t="s">
        <v>524</v>
      </c>
    </row>
    <row r="5" spans="1:9" ht="18.75">
      <c r="I5" s="34" t="s">
        <v>25</v>
      </c>
    </row>
    <row r="6" spans="1:9" ht="47.25">
      <c r="A6" s="57" t="s">
        <v>47</v>
      </c>
      <c r="B6" s="42" t="s">
        <v>69</v>
      </c>
      <c r="C6" s="43" t="s">
        <v>70</v>
      </c>
      <c r="D6" s="43" t="s">
        <v>71</v>
      </c>
      <c r="E6" s="43" t="s">
        <v>72</v>
      </c>
      <c r="F6" s="43" t="s">
        <v>73</v>
      </c>
      <c r="G6" s="43" t="s">
        <v>74</v>
      </c>
      <c r="H6" s="42" t="s">
        <v>75</v>
      </c>
      <c r="I6" s="43" t="s">
        <v>76</v>
      </c>
    </row>
    <row r="7" spans="1:9" ht="18" customHeight="1">
      <c r="A7" s="59">
        <v>36552418714</v>
      </c>
      <c r="B7" s="39">
        <v>29060716207</v>
      </c>
      <c r="C7" s="39">
        <v>3501596850</v>
      </c>
      <c r="D7" s="39">
        <v>3578703529</v>
      </c>
      <c r="E7" s="39">
        <v>115410551</v>
      </c>
      <c r="F7" s="39">
        <v>103365756</v>
      </c>
      <c r="G7" s="39">
        <v>35547779</v>
      </c>
      <c r="H7" s="39">
        <v>157078042</v>
      </c>
      <c r="I7" s="23"/>
    </row>
  </sheetData>
  <phoneticPr fontId="4"/>
  <printOptions horizontalCentered="1" verticalCentered="1"/>
  <pageMargins left="0.39370078740157483" right="0.39370078740157483" top="0.59055118110236227" bottom="0.39370078740157483" header="0.19685039370078741" footer="0.19685039370078741"/>
  <headerFooter>
    <oddFooter>&amp;C&amp;9&amp;P/&amp;N</oddFooter>
  </headerFooter>
</worksheet>
</file>